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2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/>
  <c r="F71" l="1"/>
  <c r="F73"/>
  <c r="F74"/>
  <c r="H74" s="1"/>
  <c r="D39" l="1"/>
  <c r="E28" l="1"/>
  <c r="E73" l="1"/>
  <c r="E29" l="1"/>
  <c r="E30"/>
  <c r="E31"/>
  <c r="E32"/>
  <c r="E33"/>
  <c r="E34"/>
  <c r="E35"/>
  <c r="E36"/>
  <c r="E37"/>
  <c r="E1"/>
  <c r="E2"/>
  <c r="E3"/>
  <c r="E4"/>
  <c r="E5"/>
  <c r="E6"/>
  <c r="E7"/>
  <c r="E8"/>
  <c r="E9"/>
  <c r="E13"/>
  <c r="E14"/>
  <c r="E15"/>
  <c r="E16"/>
  <c r="E17"/>
  <c r="E18"/>
  <c r="E19"/>
  <c r="E20"/>
  <c r="E21"/>
  <c r="E22"/>
  <c r="D50"/>
  <c r="E50" s="1"/>
  <c r="D49"/>
  <c r="E49" s="1"/>
  <c r="E51" s="1"/>
  <c r="F51" s="1"/>
  <c r="H51" s="1"/>
  <c r="D46"/>
  <c r="E46" s="1"/>
  <c r="F46" s="1"/>
  <c r="H46" s="1"/>
  <c r="D43"/>
  <c r="E43" s="1"/>
  <c r="D42"/>
  <c r="E42" s="1"/>
  <c r="E44" s="1"/>
  <c r="F44" s="1"/>
  <c r="H44" s="1"/>
  <c r="E38"/>
  <c r="D23"/>
  <c r="E23" s="1"/>
  <c r="F23" s="1"/>
  <c r="H23" s="1"/>
  <c r="D10"/>
  <c r="E10" s="1"/>
  <c r="F10" s="1"/>
  <c r="H10" s="1"/>
  <c r="E39" l="1"/>
  <c r="F39" s="1"/>
  <c r="H39" s="1"/>
  <c r="H75" s="1"/>
</calcChain>
</file>

<file path=xl/sharedStrings.xml><?xml version="1.0" encoding="utf-8"?>
<sst xmlns="http://schemas.openxmlformats.org/spreadsheetml/2006/main" count="61" uniqueCount="43">
  <si>
    <t>Процесор Celeron G3900 2.8GHz Box (BX80662G3900)</t>
  </si>
  <si>
    <t>Материнська плата MSI H110M PRO-VD</t>
  </si>
  <si>
    <t>Оперативна пам'ять 4GB Team Elite (TED44G2133C1501)</t>
  </si>
  <si>
    <t>SSD накопичувач OCZ Trion 150 120GB 2.5" SATA III TLC (TRN150-25SAT3-120G)</t>
  </si>
  <si>
    <t>Корпус Maxxter CCC-D3-02</t>
  </si>
  <si>
    <t>Блоки живлення ПК Chieftec iArena GPA-400S8 400W-12 bulk</t>
  </si>
  <si>
    <t>Монітор Samsung S22D300N (LS22D300NYI/CI)</t>
  </si>
  <si>
    <t>Комплект (клавіатура + миша) GENIUS SlimStar C130 Black USB 31330208112</t>
  </si>
  <si>
    <t>Процесор Core i3-6098P 3.6GHz (BX80662I36098P) BOX</t>
  </si>
  <si>
    <t>Оперативна пам'ять 8GB CRUCIAL CT8G4DFS8213</t>
  </si>
  <si>
    <t>Жорсткий диск Western Digital WD5000AAKX</t>
  </si>
  <si>
    <t>Дисковод LG GH24NSD0 Black</t>
  </si>
  <si>
    <t>Відеокарта Gigabyte GT710 1G D3 GV-N710D3-1GL</t>
  </si>
  <si>
    <t>MS Windows 10 Pro 64-bit Ukrainian 1pk DVD OEM (FQC-08978)</t>
  </si>
  <si>
    <t>Microsoft Office 2016 для дома и бизнеса 32/64 Russian для 1 ПК Коробочная версия (T5D-02703)</t>
  </si>
  <si>
    <t>MS Windows 10 Home 32-bit/64-bit Ukrainian 1 License 1pk USB BOX (KW9-00263)</t>
  </si>
  <si>
    <t>Проектор Acer A1200 (MR.JMY11.001)</t>
  </si>
  <si>
    <t>Projecta 10200063 SlimScreen 180x180см, MW</t>
  </si>
  <si>
    <t>Мережа</t>
  </si>
  <si>
    <t>Роутер mikrotik rb2011</t>
  </si>
  <si>
    <t>на другий поверх</t>
  </si>
  <si>
    <t xml:space="preserve">світч 24-х портовий </t>
  </si>
  <si>
    <t>Розетки:</t>
  </si>
  <si>
    <t>25 розеток rj45</t>
  </si>
  <si>
    <t>Кабель</t>
  </si>
  <si>
    <t xml:space="preserve">Перший поверх </t>
  </si>
  <si>
    <t>Світч 16 портів</t>
  </si>
  <si>
    <t>Розеток 13шт</t>
  </si>
  <si>
    <t xml:space="preserve">Третій поверх </t>
  </si>
  <si>
    <t>Розеток 12 шт</t>
  </si>
  <si>
    <t xml:space="preserve">Кабель </t>
  </si>
  <si>
    <t xml:space="preserve">Короба для укладки кабеля </t>
  </si>
  <si>
    <t>Роботи по монтажу локальної мережі</t>
  </si>
  <si>
    <t>Вартість</t>
  </si>
  <si>
    <t xml:space="preserve">Кількість </t>
  </si>
  <si>
    <t>Сума</t>
  </si>
  <si>
    <t>Комп'ютери в компютерну лабораторію</t>
  </si>
  <si>
    <t>Комп'ютери в аудиторії для проектора</t>
  </si>
  <si>
    <t>Проектори в аудиторіях</t>
  </si>
  <si>
    <t>Комп'ютери для вчителів</t>
  </si>
  <si>
    <t>Програмне забезпечення для комп'ютерів у комп'ютерних лабораторіях</t>
  </si>
  <si>
    <t>Програмне забезпечення для вчительских комп'ютерів в комп'ютерні лабораторії та до комп'ютерів з проекторами</t>
  </si>
  <si>
    <t>Загальна сума, грн.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</si>
</sst>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/>
      <right/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46" workbookViewId="0">
      <selection activeCell="G44" sqref="G44"/>
    </sheetView>
  </sheetViews>
  <sheetFormatPr defaultRowHeight="15"/>
  <cols>
    <col min="2" max="2" width="17.28515625" customWidth="1"/>
    <col min="3" max="3" width="73.42578125" customWidth="1"/>
    <col min="4" max="4" width="9.140625" customWidth="1"/>
    <col min="6" max="6" width="10.7109375" bestFit="1" customWidth="1"/>
  </cols>
  <sheetData>
    <row r="1" spans="1:8" ht="15.75" thickBot="1">
      <c r="A1" s="7" t="s">
        <v>36</v>
      </c>
      <c r="B1" s="7"/>
      <c r="C1" s="7"/>
      <c r="D1" s="7"/>
      <c r="E1">
        <f t="shared" ref="E1:E22" si="0">D1*27</f>
        <v>0</v>
      </c>
      <c r="F1" t="s">
        <v>33</v>
      </c>
      <c r="G1" t="s">
        <v>34</v>
      </c>
      <c r="H1" t="s">
        <v>35</v>
      </c>
    </row>
    <row r="2" spans="1:8" ht="15.75" thickBot="1">
      <c r="A2" s="1">
        <v>1</v>
      </c>
      <c r="B2" s="1">
        <v>329770</v>
      </c>
      <c r="C2" s="1" t="s">
        <v>0</v>
      </c>
      <c r="D2" s="1">
        <v>38.741999999999997</v>
      </c>
      <c r="E2" s="1">
        <f t="shared" si="0"/>
        <v>1046.0339999999999</v>
      </c>
    </row>
    <row r="3" spans="1:8" ht="15.75" thickBot="1">
      <c r="A3" s="1">
        <v>2</v>
      </c>
      <c r="B3" s="1">
        <v>318896</v>
      </c>
      <c r="C3" s="1" t="s">
        <v>1</v>
      </c>
      <c r="D3" s="1">
        <v>59.609000000000002</v>
      </c>
      <c r="E3" s="1">
        <f t="shared" si="0"/>
        <v>1609.443</v>
      </c>
    </row>
    <row r="4" spans="1:8" ht="15.75" thickBot="1">
      <c r="A4" s="1">
        <v>3</v>
      </c>
      <c r="B4" s="1">
        <v>326558</v>
      </c>
      <c r="C4" s="1" t="s">
        <v>2</v>
      </c>
      <c r="D4" s="1">
        <v>31.108000000000004</v>
      </c>
      <c r="E4" s="1">
        <f t="shared" si="0"/>
        <v>839.91600000000017</v>
      </c>
    </row>
    <row r="5" spans="1:8" ht="23.25" thickBot="1">
      <c r="A5" s="1">
        <v>4</v>
      </c>
      <c r="B5" s="1">
        <v>318970</v>
      </c>
      <c r="C5" s="1" t="s">
        <v>3</v>
      </c>
      <c r="D5" s="1">
        <v>59.345000000000006</v>
      </c>
      <c r="E5" s="1">
        <f t="shared" si="0"/>
        <v>1602.3150000000001</v>
      </c>
    </row>
    <row r="6" spans="1:8" ht="15.75" thickBot="1">
      <c r="A6" s="1">
        <v>5</v>
      </c>
      <c r="B6" s="1">
        <v>370126</v>
      </c>
      <c r="C6" s="1" t="s">
        <v>4</v>
      </c>
      <c r="D6" s="1">
        <v>14.564000000000002</v>
      </c>
      <c r="E6" s="1">
        <f t="shared" si="0"/>
        <v>393.22800000000007</v>
      </c>
    </row>
    <row r="7" spans="1:8" ht="15.75" thickBot="1">
      <c r="A7" s="1">
        <v>6</v>
      </c>
      <c r="B7" s="1">
        <v>175712</v>
      </c>
      <c r="C7" s="1" t="s">
        <v>5</v>
      </c>
      <c r="D7" s="1">
        <v>31.361000000000004</v>
      </c>
      <c r="E7" s="1">
        <f t="shared" si="0"/>
        <v>846.74700000000007</v>
      </c>
    </row>
    <row r="8" spans="1:8" ht="15.75" thickBot="1">
      <c r="A8" s="1">
        <v>7</v>
      </c>
      <c r="B8" s="1">
        <v>336752</v>
      </c>
      <c r="C8" s="1" t="s">
        <v>6</v>
      </c>
      <c r="D8" s="2">
        <v>102.92700000000001</v>
      </c>
      <c r="E8" s="1">
        <f t="shared" si="0"/>
        <v>2779.029</v>
      </c>
    </row>
    <row r="9" spans="1:8" ht="23.25" thickBot="1">
      <c r="A9" s="3">
        <v>8</v>
      </c>
      <c r="B9" s="3">
        <v>324387</v>
      </c>
      <c r="C9" s="3" t="s">
        <v>7</v>
      </c>
      <c r="D9" s="3">
        <v>10.648</v>
      </c>
      <c r="E9" s="1">
        <f t="shared" si="0"/>
        <v>287.49599999999998</v>
      </c>
    </row>
    <row r="10" spans="1:8" ht="15.75" thickBot="1">
      <c r="D10" s="1">
        <f>SUM(D2:D9)</f>
        <v>348.30400000000003</v>
      </c>
      <c r="E10" s="1">
        <f t="shared" si="0"/>
        <v>9404.2080000000005</v>
      </c>
      <c r="F10" s="1">
        <f>E10</f>
        <v>9404.2080000000005</v>
      </c>
      <c r="G10">
        <v>28</v>
      </c>
      <c r="H10">
        <f>G10*F10</f>
        <v>263317.82400000002</v>
      </c>
    </row>
    <row r="12" spans="1:8" ht="15.75" thickBot="1">
      <c r="A12" s="6" t="s">
        <v>39</v>
      </c>
      <c r="B12" s="6"/>
      <c r="C12" s="6"/>
      <c r="D12" s="6"/>
    </row>
    <row r="13" spans="1:8" ht="15.75" thickBot="1">
      <c r="A13" s="1">
        <v>1</v>
      </c>
      <c r="B13" s="1">
        <v>318831</v>
      </c>
      <c r="C13" s="1" t="s">
        <v>8</v>
      </c>
      <c r="D13" s="1">
        <v>137.214</v>
      </c>
      <c r="E13" s="1">
        <f t="shared" si="0"/>
        <v>3704.7779999999998</v>
      </c>
    </row>
    <row r="14" spans="1:8" ht="15.75" thickBot="1">
      <c r="A14" s="1">
        <v>2</v>
      </c>
      <c r="B14" s="1">
        <v>318896</v>
      </c>
      <c r="C14" s="1" t="s">
        <v>1</v>
      </c>
      <c r="D14" s="1">
        <v>59.609000000000002</v>
      </c>
      <c r="E14" s="1">
        <f t="shared" si="0"/>
        <v>1609.443</v>
      </c>
    </row>
    <row r="15" spans="1:8" ht="15.75" thickBot="1">
      <c r="A15" s="1">
        <v>3</v>
      </c>
      <c r="B15" s="3">
        <v>330848</v>
      </c>
      <c r="C15" s="3" t="s">
        <v>9</v>
      </c>
      <c r="D15" s="1">
        <v>60.291000000000004</v>
      </c>
      <c r="E15" s="1">
        <f t="shared" si="0"/>
        <v>1627.8570000000002</v>
      </c>
    </row>
    <row r="16" spans="1:8" ht="23.25" thickBot="1">
      <c r="A16" s="1">
        <v>4</v>
      </c>
      <c r="B16" s="1">
        <v>318970</v>
      </c>
      <c r="C16" s="1" t="s">
        <v>3</v>
      </c>
      <c r="D16" s="1">
        <v>59.345000000000006</v>
      </c>
      <c r="E16" s="1">
        <f t="shared" si="0"/>
        <v>1602.3150000000001</v>
      </c>
    </row>
    <row r="17" spans="1:8" ht="15.75" thickBot="1">
      <c r="A17" s="1">
        <v>5</v>
      </c>
      <c r="B17" s="1">
        <v>370126</v>
      </c>
      <c r="C17" s="1" t="s">
        <v>4</v>
      </c>
      <c r="D17" s="1">
        <v>14.564000000000002</v>
      </c>
      <c r="E17" s="1">
        <f t="shared" si="0"/>
        <v>393.22800000000007</v>
      </c>
    </row>
    <row r="18" spans="1:8" ht="15.75" thickBot="1">
      <c r="A18" s="1">
        <v>6</v>
      </c>
      <c r="B18" s="1">
        <v>175712</v>
      </c>
      <c r="C18" s="1" t="s">
        <v>5</v>
      </c>
      <c r="D18" s="1">
        <v>31.361000000000004</v>
      </c>
      <c r="E18" s="1">
        <f t="shared" si="0"/>
        <v>846.74700000000007</v>
      </c>
    </row>
    <row r="19" spans="1:8" ht="15.75" thickBot="1">
      <c r="A19" s="1">
        <v>7</v>
      </c>
      <c r="B19" s="1">
        <v>336752</v>
      </c>
      <c r="C19" s="1" t="s">
        <v>6</v>
      </c>
      <c r="D19" s="1">
        <v>102.92700000000001</v>
      </c>
      <c r="E19" s="1">
        <f t="shared" si="0"/>
        <v>2779.029</v>
      </c>
    </row>
    <row r="20" spans="1:8" ht="23.25" thickBot="1">
      <c r="A20" s="3">
        <v>8</v>
      </c>
      <c r="B20" s="3">
        <v>324387</v>
      </c>
      <c r="C20" s="3" t="s">
        <v>7</v>
      </c>
      <c r="D20" s="1">
        <v>10.648</v>
      </c>
      <c r="E20" s="1">
        <f t="shared" si="0"/>
        <v>287.49599999999998</v>
      </c>
    </row>
    <row r="21" spans="1:8" ht="15.75" thickBot="1">
      <c r="A21" s="1">
        <v>9</v>
      </c>
      <c r="B21" s="1">
        <v>119701</v>
      </c>
      <c r="C21" s="1" t="s">
        <v>10</v>
      </c>
      <c r="D21" s="1">
        <v>48.411000000000001</v>
      </c>
      <c r="E21" s="1">
        <f t="shared" si="0"/>
        <v>1307.097</v>
      </c>
    </row>
    <row r="22" spans="1:8" ht="15.75" thickBot="1">
      <c r="A22" s="3">
        <v>10</v>
      </c>
      <c r="B22" s="3">
        <v>325101</v>
      </c>
      <c r="C22" s="3" t="s">
        <v>11</v>
      </c>
      <c r="D22" s="1">
        <v>14.377000000000001</v>
      </c>
      <c r="E22" s="1">
        <f t="shared" si="0"/>
        <v>388.17900000000003</v>
      </c>
    </row>
    <row r="23" spans="1:8" ht="15.75" thickBot="1">
      <c r="D23" s="1">
        <f>SUM(D13:D22)</f>
        <v>538.74700000000007</v>
      </c>
      <c r="E23" s="1">
        <f>D23*27</f>
        <v>14546.169000000002</v>
      </c>
      <c r="F23" s="1">
        <f>E23</f>
        <v>14546.169000000002</v>
      </c>
      <c r="G23">
        <v>21</v>
      </c>
      <c r="H23">
        <f>G23*F23</f>
        <v>305469.54900000006</v>
      </c>
    </row>
    <row r="27" spans="1:8" ht="15.75" thickBot="1">
      <c r="A27" s="6" t="s">
        <v>37</v>
      </c>
      <c r="B27" s="6"/>
      <c r="C27" s="6"/>
      <c r="D27" s="6"/>
      <c r="E27" s="5"/>
    </row>
    <row r="28" spans="1:8" ht="15.75" thickBot="1">
      <c r="A28" s="1">
        <v>1</v>
      </c>
      <c r="B28" s="1">
        <v>329770</v>
      </c>
      <c r="C28" s="1" t="s">
        <v>0</v>
      </c>
      <c r="D28" s="1">
        <v>38.742000000000004</v>
      </c>
      <c r="E28" s="4">
        <f t="shared" ref="E28:E38" si="1">D28*27</f>
        <v>1046.0340000000001</v>
      </c>
    </row>
    <row r="29" spans="1:8" ht="15.75" thickBot="1">
      <c r="A29" s="1">
        <v>2</v>
      </c>
      <c r="B29" s="1">
        <v>318896</v>
      </c>
      <c r="C29" s="1" t="s">
        <v>1</v>
      </c>
      <c r="D29" s="1">
        <v>59.609000000000002</v>
      </c>
      <c r="E29" s="1">
        <f t="shared" si="1"/>
        <v>1609.443</v>
      </c>
    </row>
    <row r="30" spans="1:8" ht="15.75" thickBot="1">
      <c r="A30" s="1">
        <v>3</v>
      </c>
      <c r="B30" s="3">
        <v>330848</v>
      </c>
      <c r="C30" s="3" t="s">
        <v>9</v>
      </c>
      <c r="D30" s="3">
        <v>60.291000000000004</v>
      </c>
      <c r="E30" s="1">
        <f t="shared" si="1"/>
        <v>1627.8570000000002</v>
      </c>
    </row>
    <row r="31" spans="1:8" ht="23.25" thickBot="1">
      <c r="A31" s="1">
        <v>4</v>
      </c>
      <c r="B31" s="1">
        <v>318970</v>
      </c>
      <c r="C31" s="1" t="s">
        <v>3</v>
      </c>
      <c r="D31" s="1">
        <v>59.345000000000006</v>
      </c>
      <c r="E31" s="1">
        <f t="shared" si="1"/>
        <v>1602.3150000000001</v>
      </c>
    </row>
    <row r="32" spans="1:8" ht="15.75" thickBot="1">
      <c r="A32" s="1">
        <v>5</v>
      </c>
      <c r="B32" s="1">
        <v>370126</v>
      </c>
      <c r="C32" s="1" t="s">
        <v>4</v>
      </c>
      <c r="D32" s="1">
        <v>14.564000000000002</v>
      </c>
      <c r="E32" s="1">
        <f t="shared" si="1"/>
        <v>393.22800000000007</v>
      </c>
    </row>
    <row r="33" spans="1:8" ht="15.75" thickBot="1">
      <c r="A33" s="1">
        <v>6</v>
      </c>
      <c r="B33" s="1">
        <v>175712</v>
      </c>
      <c r="C33" s="1" t="s">
        <v>5</v>
      </c>
      <c r="D33" s="1">
        <v>31.361000000000004</v>
      </c>
      <c r="E33" s="1">
        <f t="shared" si="1"/>
        <v>846.74700000000007</v>
      </c>
    </row>
    <row r="34" spans="1:8" ht="15.75" thickBot="1">
      <c r="A34" s="1">
        <v>7</v>
      </c>
      <c r="B34" s="1">
        <v>336752</v>
      </c>
      <c r="C34" s="1" t="s">
        <v>6</v>
      </c>
      <c r="D34" s="2">
        <v>102.92700000000001</v>
      </c>
      <c r="E34" s="1">
        <f t="shared" si="1"/>
        <v>2779.029</v>
      </c>
    </row>
    <row r="35" spans="1:8" ht="23.25" thickBot="1">
      <c r="A35" s="3">
        <v>8</v>
      </c>
      <c r="B35" s="3">
        <v>324387</v>
      </c>
      <c r="C35" s="3" t="s">
        <v>7</v>
      </c>
      <c r="D35" s="3">
        <v>10.648</v>
      </c>
      <c r="E35" s="1">
        <f t="shared" si="1"/>
        <v>287.49599999999998</v>
      </c>
    </row>
    <row r="36" spans="1:8" ht="15.75" thickBot="1">
      <c r="A36" s="1">
        <v>9</v>
      </c>
      <c r="B36" s="1">
        <v>119701</v>
      </c>
      <c r="C36" s="1" t="s">
        <v>10</v>
      </c>
      <c r="D36" s="1">
        <v>48.411000000000001</v>
      </c>
      <c r="E36" s="1">
        <f t="shared" si="1"/>
        <v>1307.097</v>
      </c>
    </row>
    <row r="37" spans="1:8" ht="15.75" thickBot="1">
      <c r="A37" s="3">
        <v>10</v>
      </c>
      <c r="B37" s="3">
        <v>325101</v>
      </c>
      <c r="C37" s="3" t="s">
        <v>11</v>
      </c>
      <c r="D37" s="3">
        <v>14.377000000000001</v>
      </c>
      <c r="E37" s="1">
        <f t="shared" si="1"/>
        <v>388.17900000000003</v>
      </c>
    </row>
    <row r="38" spans="1:8" ht="15.75" thickBot="1">
      <c r="A38" s="3">
        <v>11</v>
      </c>
      <c r="B38" s="3">
        <v>310541</v>
      </c>
      <c r="C38" s="3" t="s">
        <v>12</v>
      </c>
      <c r="D38" s="3">
        <f>37.02*1.1</f>
        <v>40.722000000000008</v>
      </c>
      <c r="E38" s="1">
        <f t="shared" si="1"/>
        <v>1099.4940000000001</v>
      </c>
    </row>
    <row r="39" spans="1:8" ht="15.75" thickBot="1">
      <c r="D39" s="1">
        <f>SUM(D28:D38)</f>
        <v>480.99700000000007</v>
      </c>
      <c r="E39" s="1">
        <f>SUM(E28:E38)</f>
        <v>12986.919</v>
      </c>
      <c r="F39" s="1">
        <f>E39</f>
        <v>12986.919</v>
      </c>
      <c r="G39">
        <v>4</v>
      </c>
      <c r="H39">
        <f>G39*F39</f>
        <v>51947.675999999999</v>
      </c>
    </row>
    <row r="40" spans="1:8" ht="15.75" thickBot="1">
      <c r="E40" s="1"/>
    </row>
    <row r="41" spans="1:8" ht="15.75" thickBot="1">
      <c r="A41" s="6" t="s">
        <v>41</v>
      </c>
      <c r="B41" s="6"/>
      <c r="C41" s="6"/>
      <c r="D41" s="6"/>
      <c r="E41" s="1"/>
    </row>
    <row r="42" spans="1:8" ht="15.75" thickBot="1">
      <c r="A42" s="3">
        <v>1</v>
      </c>
      <c r="B42" s="3">
        <v>296226</v>
      </c>
      <c r="C42" s="3" t="s">
        <v>13</v>
      </c>
      <c r="D42" s="3">
        <f>145*1.1</f>
        <v>159.5</v>
      </c>
      <c r="E42" s="1">
        <f t="shared" ref="E42:E50" si="2">D42*27</f>
        <v>4306.5</v>
      </c>
    </row>
    <row r="43" spans="1:8" ht="23.25" thickBot="1">
      <c r="A43" s="3">
        <v>2</v>
      </c>
      <c r="B43" s="3">
        <v>343128</v>
      </c>
      <c r="C43" s="3" t="s">
        <v>14</v>
      </c>
      <c r="D43" s="3">
        <f>210*1.1</f>
        <v>231.00000000000003</v>
      </c>
      <c r="E43" s="1">
        <f t="shared" si="2"/>
        <v>6237.0000000000009</v>
      </c>
    </row>
    <row r="44" spans="1:8" ht="15.75" thickBot="1">
      <c r="E44" s="1">
        <f>SUM(E42:E43)</f>
        <v>10543.5</v>
      </c>
      <c r="F44" s="1">
        <f>E44</f>
        <v>10543.5</v>
      </c>
      <c r="G44">
        <v>12</v>
      </c>
      <c r="H44">
        <f>G44*F44</f>
        <v>126522</v>
      </c>
    </row>
    <row r="45" spans="1:8" ht="15.75" thickBot="1">
      <c r="A45" s="6" t="s">
        <v>40</v>
      </c>
      <c r="B45" s="6"/>
      <c r="C45" s="6"/>
      <c r="D45" s="6"/>
      <c r="E45" s="1"/>
    </row>
    <row r="46" spans="1:8" ht="23.25" thickBot="1">
      <c r="A46" s="3">
        <v>1</v>
      </c>
      <c r="B46" s="3">
        <v>287441</v>
      </c>
      <c r="C46" s="3" t="s">
        <v>15</v>
      </c>
      <c r="D46" s="3">
        <f>134.3*1.1</f>
        <v>147.73000000000002</v>
      </c>
      <c r="E46" s="1">
        <f t="shared" si="2"/>
        <v>3988.7100000000005</v>
      </c>
      <c r="F46" s="1">
        <f>E46</f>
        <v>3988.7100000000005</v>
      </c>
      <c r="G46">
        <v>28</v>
      </c>
      <c r="H46">
        <f>G46*F46</f>
        <v>111683.88000000002</v>
      </c>
    </row>
    <row r="47" spans="1:8" ht="15.75" thickBot="1">
      <c r="E47" s="1"/>
    </row>
    <row r="48" spans="1:8" ht="15.75" thickBot="1">
      <c r="A48" s="6" t="s">
        <v>38</v>
      </c>
      <c r="B48" s="6"/>
      <c r="C48" s="6"/>
      <c r="D48" s="6"/>
      <c r="E48" s="1"/>
    </row>
    <row r="49" spans="1:8" ht="15.75" thickBot="1">
      <c r="A49" s="3">
        <v>1</v>
      </c>
      <c r="B49" s="3">
        <v>382846</v>
      </c>
      <c r="C49" s="3" t="s">
        <v>16</v>
      </c>
      <c r="D49" s="3">
        <f>501.3*1.1</f>
        <v>551.43000000000006</v>
      </c>
      <c r="E49" s="1">
        <f t="shared" si="2"/>
        <v>14888.610000000002</v>
      </c>
    </row>
    <row r="50" spans="1:8" ht="15.75" thickBot="1">
      <c r="A50" s="3">
        <v>2</v>
      </c>
      <c r="B50" s="3">
        <v>98772</v>
      </c>
      <c r="C50" s="3" t="s">
        <v>17</v>
      </c>
      <c r="D50" s="3">
        <f>137*1.1</f>
        <v>150.70000000000002</v>
      </c>
      <c r="E50" s="1">
        <f t="shared" si="2"/>
        <v>4068.9000000000005</v>
      </c>
    </row>
    <row r="51" spans="1:8" ht="15.75" thickBot="1">
      <c r="E51">
        <f>SUM(E49:E50)</f>
        <v>18957.510000000002</v>
      </c>
      <c r="F51" s="1">
        <f>E51</f>
        <v>18957.510000000002</v>
      </c>
      <c r="G51">
        <v>4</v>
      </c>
      <c r="H51">
        <f>G51*F51</f>
        <v>75830.040000000008</v>
      </c>
    </row>
    <row r="53" spans="1:8">
      <c r="C53" t="s">
        <v>18</v>
      </c>
    </row>
    <row r="54" spans="1:8">
      <c r="C54" t="s">
        <v>19</v>
      </c>
      <c r="D54">
        <v>120</v>
      </c>
      <c r="E54">
        <v>120</v>
      </c>
    </row>
    <row r="55" spans="1:8">
      <c r="C55" t="s">
        <v>20</v>
      </c>
      <c r="E55">
        <v>0</v>
      </c>
    </row>
    <row r="56" spans="1:8">
      <c r="C56" t="s">
        <v>21</v>
      </c>
      <c r="D56">
        <v>45</v>
      </c>
      <c r="E56">
        <v>45</v>
      </c>
    </row>
    <row r="57" spans="1:8">
      <c r="C57" t="s">
        <v>22</v>
      </c>
      <c r="E57">
        <v>0</v>
      </c>
    </row>
    <row r="58" spans="1:8">
      <c r="C58" t="s">
        <v>23</v>
      </c>
      <c r="D58">
        <v>4</v>
      </c>
      <c r="E58">
        <v>100</v>
      </c>
    </row>
    <row r="59" spans="1:8">
      <c r="C59" t="s">
        <v>24</v>
      </c>
      <c r="D59">
        <v>0.27</v>
      </c>
      <c r="E59">
        <v>246.56399999999999</v>
      </c>
    </row>
    <row r="60" spans="1:8">
      <c r="E60">
        <v>0</v>
      </c>
    </row>
    <row r="61" spans="1:8">
      <c r="C61" t="s">
        <v>25</v>
      </c>
      <c r="E61">
        <v>0</v>
      </c>
    </row>
    <row r="62" spans="1:8">
      <c r="C62" t="s">
        <v>26</v>
      </c>
      <c r="D62">
        <v>40</v>
      </c>
      <c r="E62">
        <v>40</v>
      </c>
    </row>
    <row r="63" spans="1:8">
      <c r="C63" t="s">
        <v>24</v>
      </c>
      <c r="D63">
        <v>0.27</v>
      </c>
      <c r="E63">
        <v>246.56399999999999</v>
      </c>
    </row>
    <row r="64" spans="1:8">
      <c r="C64" t="s">
        <v>27</v>
      </c>
      <c r="D64">
        <v>4</v>
      </c>
      <c r="E64">
        <v>52</v>
      </c>
    </row>
    <row r="65" spans="1:8">
      <c r="E65">
        <v>0</v>
      </c>
    </row>
    <row r="66" spans="1:8">
      <c r="E66">
        <v>0</v>
      </c>
    </row>
    <row r="67" spans="1:8">
      <c r="C67" t="s">
        <v>28</v>
      </c>
      <c r="E67">
        <v>0</v>
      </c>
    </row>
    <row r="68" spans="1:8">
      <c r="C68" t="s">
        <v>26</v>
      </c>
      <c r="D68">
        <v>40</v>
      </c>
      <c r="E68">
        <v>40</v>
      </c>
    </row>
    <row r="69" spans="1:8">
      <c r="C69" t="s">
        <v>29</v>
      </c>
      <c r="D69">
        <v>4</v>
      </c>
      <c r="E69">
        <v>48</v>
      </c>
    </row>
    <row r="70" spans="1:8">
      <c r="C70" t="s">
        <v>30</v>
      </c>
      <c r="D70">
        <v>0.27</v>
      </c>
      <c r="E70">
        <v>246.51000000000002</v>
      </c>
    </row>
    <row r="71" spans="1:8">
      <c r="E71">
        <v>1184.6379999999999</v>
      </c>
      <c r="F71">
        <f>E71*27</f>
        <v>31985.225999999999</v>
      </c>
    </row>
    <row r="73" spans="1:8">
      <c r="C73" t="s">
        <v>31</v>
      </c>
      <c r="E73">
        <f>6000/27</f>
        <v>222.22222222222223</v>
      </c>
      <c r="F73">
        <f>E73*27</f>
        <v>6000</v>
      </c>
    </row>
    <row r="74" spans="1:8">
      <c r="C74" t="s">
        <v>32</v>
      </c>
      <c r="E74">
        <v>600</v>
      </c>
      <c r="F74">
        <f>E74*27</f>
        <v>16200</v>
      </c>
      <c r="H74">
        <f>F74+F73+F71</f>
        <v>54185.225999999995</v>
      </c>
    </row>
    <row r="75" spans="1:8">
      <c r="A75" t="s">
        <v>42</v>
      </c>
      <c r="H75">
        <f>SUM(H10:H74)</f>
        <v>988956.19500000018</v>
      </c>
    </row>
  </sheetData>
  <mergeCells count="6">
    <mergeCell ref="A48:D48"/>
    <mergeCell ref="A1:D1"/>
    <mergeCell ref="A12:D12"/>
    <mergeCell ref="A27:D27"/>
    <mergeCell ref="A41:D41"/>
    <mergeCell ref="A45:D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DK</cp:lastModifiedBy>
  <dcterms:created xsi:type="dcterms:W3CDTF">2017-04-13T13:53:55Z</dcterms:created>
  <dcterms:modified xsi:type="dcterms:W3CDTF">2017-05-15T15:20:44Z</dcterms:modified>
</cp:coreProperties>
</file>