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2"/>
  </bookViews>
  <sheets>
    <sheet name="Розрахунок" sheetId="1" r:id="rId1"/>
    <sheet name="Корисні посилання" sheetId="2" r:id="rId2"/>
    <sheet name="Не включене до проекту" sheetId="3" r:id="rId3"/>
  </sheets>
  <calcPr calcId="114210"/>
</workbook>
</file>

<file path=xl/calcChain.xml><?xml version="1.0" encoding="utf-8"?>
<calcChain xmlns="http://schemas.openxmlformats.org/spreadsheetml/2006/main">
  <c r="G5" i="3"/>
  <c r="G4"/>
  <c r="G3"/>
  <c r="C13" i="1"/>
  <c r="E13"/>
  <c r="G13"/>
  <c r="C14"/>
  <c r="E14"/>
  <c r="G14"/>
  <c r="G15"/>
  <c r="E16"/>
  <c r="G16"/>
  <c r="E17"/>
  <c r="G17"/>
  <c r="G18"/>
  <c r="E21"/>
  <c r="G21"/>
  <c r="E22"/>
  <c r="G22"/>
  <c r="E23"/>
  <c r="G23"/>
  <c r="E24"/>
  <c r="G24"/>
  <c r="C6"/>
  <c r="E25"/>
  <c r="G25"/>
  <c r="E26"/>
  <c r="G26"/>
  <c r="G29"/>
  <c r="G30"/>
  <c r="G33"/>
  <c r="G34"/>
  <c r="G35"/>
  <c r="G38"/>
  <c r="G40"/>
</calcChain>
</file>

<file path=xl/sharedStrings.xml><?xml version="1.0" encoding="utf-8"?>
<sst xmlns="http://schemas.openxmlformats.org/spreadsheetml/2006/main" count="110" uniqueCount="75">
  <si>
    <t>Початкові умови</t>
  </si>
  <si>
    <t>Площа галявин</t>
  </si>
  <si>
    <t>м.кв.</t>
  </si>
  <si>
    <t>Площа доріжок</t>
  </si>
  <si>
    <t>Глибина заміни землі</t>
  </si>
  <si>
    <t>м</t>
  </si>
  <si>
    <t>Розхід насіння</t>
  </si>
  <si>
    <t>кг / м.кв.</t>
  </si>
  <si>
    <t>Довжина доріжок</t>
  </si>
  <si>
    <t>Ціна</t>
  </si>
  <si>
    <t>Кількість</t>
  </si>
  <si>
    <t>Загальна вартість</t>
  </si>
  <si>
    <t>Деталізація проекту</t>
  </si>
  <si>
    <t>Відновлення галявин</t>
  </si>
  <si>
    <t>Вивіз грунту / сміття</t>
  </si>
  <si>
    <t>грн / м куб.</t>
  </si>
  <si>
    <t>м куб.</t>
  </si>
  <si>
    <t>Чиста земля</t>
  </si>
  <si>
    <t xml:space="preserve">Екскаватор </t>
  </si>
  <si>
    <t>грн / год</t>
  </si>
  <si>
    <t>год</t>
  </si>
  <si>
    <t>Підготовка грунту + посів</t>
  </si>
  <si>
    <t>грн / м кв.</t>
  </si>
  <si>
    <t>Насіння для газону</t>
  </si>
  <si>
    <t>грн / кг</t>
  </si>
  <si>
    <t>кг</t>
  </si>
  <si>
    <t xml:space="preserve">Полив </t>
  </si>
  <si>
    <t>Доріжки</t>
  </si>
  <si>
    <t>Плитка</t>
  </si>
  <si>
    <t>Встановлення плитки</t>
  </si>
  <si>
    <t>Щебінь (1 камаз / 100 м кв)</t>
  </si>
  <si>
    <t>Мілкий гравій (1 камаз / 100 м кв)</t>
  </si>
  <si>
    <t>Бурдюри</t>
  </si>
  <si>
    <t>грн / м п.</t>
  </si>
  <si>
    <t>м п.</t>
  </si>
  <si>
    <t>Встановлення бурдюрів</t>
  </si>
  <si>
    <t>Лавички</t>
  </si>
  <si>
    <t>Матеріали + встановлення</t>
  </si>
  <si>
    <t>Урни</t>
  </si>
  <si>
    <t>грн / шт</t>
  </si>
  <si>
    <t>шт</t>
  </si>
  <si>
    <t>Дерева</t>
  </si>
  <si>
    <t>сакури (Prunus serrulata, розлога крона)</t>
  </si>
  <si>
    <t>кулясті клени (Acer platanoides Globosum)</t>
  </si>
  <si>
    <t>червонолисті клени (Acer rubrum October Glory)</t>
  </si>
  <si>
    <t>Освітлення</t>
  </si>
  <si>
    <t>Вуличні ліхтарі</t>
  </si>
  <si>
    <t>Grand Total:</t>
  </si>
  <si>
    <t>Лавиці</t>
  </si>
  <si>
    <t>http://urbankiev.com/yak-u-regioni-shampan-oblashtuvali-suchasnij-gromads-kij-prostir/</t>
  </si>
  <si>
    <t>Готові</t>
  </si>
  <si>
    <t>http://prom.ua/p187838949-lavka-parkovaya.html</t>
  </si>
  <si>
    <t>http://prom.ua/p32635019-skamejka-prestizh-lavochki.html</t>
  </si>
  <si>
    <t>http://prom.ua/p289191268-lavochka-piano-014.html</t>
  </si>
  <si>
    <t>http://prom.ua/p99050927-parkovaya-skamejka.html</t>
  </si>
  <si>
    <t>http://lelika.com.ua/catalog/480/2/?page=4</t>
  </si>
  <si>
    <t>http://kiev.link.ua/board/photo_view/73107/</t>
  </si>
  <si>
    <t>Дошки</t>
  </si>
  <si>
    <t>http://odessa.pulscen.com.ua/products/doska_obreznaya_100kh40_mm_6_metrov_56937750</t>
  </si>
  <si>
    <t>http://ibud.ua/ua/product/17-323-616-palubnaya-doska-real-desk-sibirskaya-listvennitsa-s-28kh120-mm-148038</t>
  </si>
  <si>
    <t>http://ibud.ua/ua/products/17-323-terrasnaya-doska-616/filter/78916</t>
  </si>
  <si>
    <t>http://evrobeton.com.ua/g3903299-urny-dlya-musora</t>
  </si>
  <si>
    <t>http://prom.ua/p9313472-urna-delta-dvohuporna;all.html</t>
  </si>
  <si>
    <t>http://prom.ua/p102123603-urna-dlya-smttya;all.html</t>
  </si>
  <si>
    <t>http://samelectrik.ru/kak-pravilno-prolozhit-kabel-pod-zemlej-prakticheskie-sovety.html</t>
  </si>
  <si>
    <t>https://www.forumhouse.ru/threads/14528/</t>
  </si>
  <si>
    <t>http://www.lampa.kiev.ua/ua/katalog/79061.html</t>
  </si>
  <si>
    <t>http://www.lampa.kiev.ua/ua/katalog/71900.html</t>
  </si>
  <si>
    <t>http://www.lampa.kiev.ua/ua/katalog/35009.html</t>
  </si>
  <si>
    <t>http://www.gardi.biz/nursery/deciduous-trees/acer-platanoides-globosum</t>
  </si>
  <si>
    <t>http://www.gardi.biz/nursery/deciduous-trees/acer-rubrum-october-glory</t>
  </si>
  <si>
    <t>Ліхтарі</t>
  </si>
  <si>
    <t xml:space="preserve">Кабель </t>
  </si>
  <si>
    <t>грн / м</t>
  </si>
  <si>
    <t>Підземна ізоляція кабелю</t>
  </si>
</sst>
</file>

<file path=xl/styles.xml><?xml version="1.0" encoding="utf-8"?>
<styleSheet xmlns="http://schemas.openxmlformats.org/spreadsheetml/2006/main">
  <numFmts count="2">
    <numFmt numFmtId="164" formatCode="#,##0;\(#,##0\)"/>
    <numFmt numFmtId="165" formatCode="#,##0.00;\(#,##0.00\)"/>
  </numFmts>
  <fonts count="5"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u/>
      <sz val="10"/>
      <color indexed="12"/>
      <name val="Arial"/>
      <family val="2"/>
      <charset val="1"/>
    </font>
    <font>
      <b/>
      <sz val="10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0" applyNumberFormat="1" applyFont="1"/>
    <xf numFmtId="165" fontId="0" fillId="0" borderId="0" xfId="0" applyNumberFormat="1" applyFont="1"/>
    <xf numFmtId="1" fontId="0" fillId="0" borderId="0" xfId="0" applyNumberFormat="1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165" fontId="0" fillId="0" borderId="0" xfId="0" applyNumberFormat="1" applyFont="1" applyAlignment="1"/>
    <xf numFmtId="1" fontId="0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3" fillId="0" borderId="0" xfId="0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odessa.pulscen.com.ua/products/doska_obreznaya_100kh40_mm_6_metrov_56937750" TargetMode="External"/><Relationship Id="rId13" Type="http://schemas.openxmlformats.org/officeDocument/2006/relationships/hyperlink" Target="http://prom.ua/p102123603-urna-dlya-smttya;all.html" TargetMode="External"/><Relationship Id="rId18" Type="http://schemas.openxmlformats.org/officeDocument/2006/relationships/hyperlink" Target="http://www.lampa.kiev.ua/ua/katalog/35009.html" TargetMode="External"/><Relationship Id="rId3" Type="http://schemas.openxmlformats.org/officeDocument/2006/relationships/hyperlink" Target="http://prom.ua/p32635019-skamejka-prestizh-lavochki.html" TargetMode="External"/><Relationship Id="rId7" Type="http://schemas.openxmlformats.org/officeDocument/2006/relationships/hyperlink" Target="http://kiev.link.ua/board/photo_view/73107/" TargetMode="External"/><Relationship Id="rId12" Type="http://schemas.openxmlformats.org/officeDocument/2006/relationships/hyperlink" Target="http://prom.ua/p9313472-urna-delta-dvohuporna;all.html" TargetMode="External"/><Relationship Id="rId17" Type="http://schemas.openxmlformats.org/officeDocument/2006/relationships/hyperlink" Target="http://www.lampa.kiev.ua/ua/katalog/71900.html" TargetMode="External"/><Relationship Id="rId2" Type="http://schemas.openxmlformats.org/officeDocument/2006/relationships/hyperlink" Target="http://prom.ua/p187838949-lavka-parkovaya.html" TargetMode="External"/><Relationship Id="rId16" Type="http://schemas.openxmlformats.org/officeDocument/2006/relationships/hyperlink" Target="http://www.lampa.kiev.ua/ua/katalog/79061.html" TargetMode="External"/><Relationship Id="rId20" Type="http://schemas.openxmlformats.org/officeDocument/2006/relationships/hyperlink" Target="http://www.gardi.biz/nursery/deciduous-trees/acer-rubrum-october-glory" TargetMode="External"/><Relationship Id="rId1" Type="http://schemas.openxmlformats.org/officeDocument/2006/relationships/hyperlink" Target="http://urbankiev.com/yak-u-regioni-shampan-oblashtuvali-suchasnij-gromads-kij-prostir/" TargetMode="External"/><Relationship Id="rId6" Type="http://schemas.openxmlformats.org/officeDocument/2006/relationships/hyperlink" Target="http://lelika.com.ua/catalog/480/2/?page=4" TargetMode="External"/><Relationship Id="rId11" Type="http://schemas.openxmlformats.org/officeDocument/2006/relationships/hyperlink" Target="http://evrobeton.com.ua/g3903299-urny-dlya-musora" TargetMode="External"/><Relationship Id="rId5" Type="http://schemas.openxmlformats.org/officeDocument/2006/relationships/hyperlink" Target="http://prom.ua/p99050927-parkovaya-skamejka.html" TargetMode="External"/><Relationship Id="rId15" Type="http://schemas.openxmlformats.org/officeDocument/2006/relationships/hyperlink" Target="https://www.forumhouse.ru/threads/14528/" TargetMode="External"/><Relationship Id="rId10" Type="http://schemas.openxmlformats.org/officeDocument/2006/relationships/hyperlink" Target="http://ibud.ua/ua/products/17-323-terrasnaya-doska-616/filter/78916" TargetMode="External"/><Relationship Id="rId19" Type="http://schemas.openxmlformats.org/officeDocument/2006/relationships/hyperlink" Target="http://www.gardi.biz/nursery/deciduous-trees/acer-platanoides-globosum" TargetMode="External"/><Relationship Id="rId4" Type="http://schemas.openxmlformats.org/officeDocument/2006/relationships/hyperlink" Target="http://prom.ua/p289191268-lavochka-piano-014.html" TargetMode="External"/><Relationship Id="rId9" Type="http://schemas.openxmlformats.org/officeDocument/2006/relationships/hyperlink" Target="http://ibud.ua/ua/product/17-323-616-palubnaya-doska-real-desk-sibirskaya-listvennitsa-s-28kh120-mm-148038" TargetMode="External"/><Relationship Id="rId14" Type="http://schemas.openxmlformats.org/officeDocument/2006/relationships/hyperlink" Target="http://samelectrik.ru/kak-pravilno-prolozhit-kabel-pod-zemlej-prakticheskie-sovet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0" zoomScaleNormal="100" workbookViewId="0">
      <selection activeCell="D41" sqref="D41"/>
    </sheetView>
  </sheetViews>
  <sheetFormatPr defaultColWidth="11.28515625" defaultRowHeight="12.75"/>
  <cols>
    <col min="1" max="1" width="8.140625" customWidth="1"/>
    <col min="2" max="2" width="24.85546875" customWidth="1"/>
    <col min="3" max="255" width="13.42578125" customWidth="1"/>
  </cols>
  <sheetData>
    <row r="1" spans="1:8">
      <c r="A1" s="1" t="s">
        <v>0</v>
      </c>
      <c r="B1" s="1"/>
      <c r="C1" s="1"/>
      <c r="D1" s="1"/>
      <c r="E1" s="1"/>
    </row>
    <row r="2" spans="1:8">
      <c r="A2" s="1"/>
      <c r="B2" s="1" t="s">
        <v>1</v>
      </c>
      <c r="C2" s="2">
        <v>2500</v>
      </c>
      <c r="D2" s="1" t="s">
        <v>2</v>
      </c>
      <c r="E2" s="1"/>
    </row>
    <row r="3" spans="1:8">
      <c r="A3" s="1"/>
      <c r="B3" s="1" t="s">
        <v>3</v>
      </c>
      <c r="C3" s="3">
        <v>491</v>
      </c>
      <c r="D3" s="1" t="s">
        <v>2</v>
      </c>
      <c r="E3" s="1"/>
    </row>
    <row r="4" spans="1:8">
      <c r="A4" s="1"/>
      <c r="B4" s="1" t="s">
        <v>4</v>
      </c>
      <c r="C4" s="4">
        <v>0.1</v>
      </c>
      <c r="D4" s="1" t="s">
        <v>5</v>
      </c>
      <c r="E4" s="1"/>
    </row>
    <row r="5" spans="1:8">
      <c r="A5" s="1"/>
      <c r="B5" s="1" t="s">
        <v>6</v>
      </c>
      <c r="C5" s="1">
        <v>1.6E-2</v>
      </c>
      <c r="D5" s="1" t="s">
        <v>7</v>
      </c>
      <c r="E5" s="1"/>
    </row>
    <row r="6" spans="1:8">
      <c r="A6" s="1"/>
      <c r="B6" s="1" t="s">
        <v>8</v>
      </c>
      <c r="C6" s="5">
        <f ca="1">Розрахунок!C3/1.2</f>
        <v>409.16666666666669</v>
      </c>
      <c r="D6" s="1" t="s">
        <v>5</v>
      </c>
      <c r="E6" s="1"/>
    </row>
    <row r="7" spans="1:8">
      <c r="A7" s="1"/>
      <c r="B7" s="1"/>
      <c r="C7" s="1"/>
      <c r="D7" s="1"/>
      <c r="E7" s="1"/>
    </row>
    <row r="8" spans="1:8">
      <c r="A8" s="1"/>
      <c r="B8" s="1"/>
      <c r="C8" s="1"/>
      <c r="D8" s="1"/>
      <c r="E8" s="1"/>
    </row>
    <row r="9" spans="1:8">
      <c r="A9" s="1"/>
      <c r="B9" s="1"/>
      <c r="C9" s="6" t="s">
        <v>9</v>
      </c>
      <c r="D9" s="7"/>
      <c r="E9" s="6" t="s">
        <v>10</v>
      </c>
      <c r="F9" s="7"/>
      <c r="G9" s="6" t="s">
        <v>11</v>
      </c>
      <c r="H9" s="7"/>
    </row>
    <row r="10" spans="1:8">
      <c r="A10" s="1" t="s">
        <v>12</v>
      </c>
      <c r="B10" s="1"/>
      <c r="C10" s="4">
        <v>0</v>
      </c>
      <c r="D10" s="8"/>
      <c r="E10" s="9"/>
      <c r="F10" s="8"/>
      <c r="G10" s="4">
        <v>0</v>
      </c>
      <c r="H10" s="7"/>
    </row>
    <row r="11" spans="1:8">
      <c r="A11" s="1"/>
      <c r="B11" s="1"/>
      <c r="C11" s="6"/>
      <c r="D11" s="7"/>
      <c r="E11" s="6"/>
      <c r="F11" s="7"/>
      <c r="G11" s="4"/>
      <c r="H11" s="7"/>
    </row>
    <row r="12" spans="1:8">
      <c r="A12" s="1" t="s">
        <v>13</v>
      </c>
    </row>
    <row r="13" spans="1:8">
      <c r="A13" s="1"/>
      <c r="B13" s="1" t="s">
        <v>14</v>
      </c>
      <c r="C13" s="4">
        <f>500/7</f>
        <v>71.428571428571431</v>
      </c>
      <c r="D13" s="1" t="s">
        <v>15</v>
      </c>
      <c r="E13" s="1">
        <f ca="1">Розрахунок!$C$2*Розрахунок!$C$4</f>
        <v>250</v>
      </c>
      <c r="F13" s="1" t="s">
        <v>16</v>
      </c>
      <c r="G13" s="4">
        <f ca="1">Розрахунок!C13*Розрахунок!E13</f>
        <v>17857.142857142859</v>
      </c>
      <c r="H13" s="1"/>
    </row>
    <row r="14" spans="1:8">
      <c r="A14" s="1"/>
      <c r="B14" s="1" t="s">
        <v>17</v>
      </c>
      <c r="C14" s="4">
        <f>1500/7</f>
        <v>214.28571428571428</v>
      </c>
      <c r="D14" s="1" t="s">
        <v>15</v>
      </c>
      <c r="E14" s="1">
        <f ca="1">Розрахунок!$C$2*Розрахунок!$C$4</f>
        <v>250</v>
      </c>
      <c r="F14" s="1" t="s">
        <v>16</v>
      </c>
      <c r="G14" s="4">
        <f ca="1">Розрахунок!C14*Розрахунок!E14</f>
        <v>53571.428571428572</v>
      </c>
      <c r="H14" s="1"/>
    </row>
    <row r="15" spans="1:8">
      <c r="A15" s="1"/>
      <c r="B15" s="1" t="s">
        <v>18</v>
      </c>
      <c r="C15" s="4">
        <v>400</v>
      </c>
      <c r="D15" s="1" t="s">
        <v>19</v>
      </c>
      <c r="E15" s="1">
        <v>8</v>
      </c>
      <c r="F15" s="1" t="s">
        <v>20</v>
      </c>
      <c r="G15" s="4">
        <f ca="1">Розрахунок!C15*Розрахунок!E15</f>
        <v>3200</v>
      </c>
      <c r="H15" s="1"/>
    </row>
    <row r="16" spans="1:8">
      <c r="A16" s="1"/>
      <c r="B16" s="1" t="s">
        <v>21</v>
      </c>
      <c r="C16" s="4">
        <v>40</v>
      </c>
      <c r="D16" s="1" t="s">
        <v>22</v>
      </c>
      <c r="E16" s="2">
        <f ca="1">Розрахунок!C2</f>
        <v>2500</v>
      </c>
      <c r="F16" s="1" t="s">
        <v>2</v>
      </c>
      <c r="G16" s="4">
        <f ca="1">Розрахунок!E16*Розрахунок!C16</f>
        <v>100000</v>
      </c>
      <c r="H16" s="1"/>
    </row>
    <row r="17" spans="1:8">
      <c r="A17" s="1"/>
      <c r="B17" s="1" t="s">
        <v>23</v>
      </c>
      <c r="C17" s="4">
        <v>160</v>
      </c>
      <c r="D17" s="1" t="s">
        <v>24</v>
      </c>
      <c r="E17" s="1">
        <f ca="1">Розрахунок!$C$2*Розрахунок!$C$5</f>
        <v>40</v>
      </c>
      <c r="F17" s="1" t="s">
        <v>25</v>
      </c>
      <c r="G17" s="4">
        <f ca="1">Розрахунок!C17*Розрахунок!E17</f>
        <v>6400</v>
      </c>
      <c r="H17" s="1"/>
    </row>
    <row r="18" spans="1:8">
      <c r="A18" s="1"/>
      <c r="B18" s="1" t="s">
        <v>26</v>
      </c>
      <c r="C18" s="10">
        <v>10</v>
      </c>
      <c r="D18" s="1" t="s">
        <v>15</v>
      </c>
      <c r="E18" s="1">
        <v>30</v>
      </c>
      <c r="F18" s="1" t="s">
        <v>16</v>
      </c>
      <c r="G18" s="4">
        <f ca="1">Розрахунок!C18*Розрахунок!E18</f>
        <v>300</v>
      </c>
      <c r="H18" s="1"/>
    </row>
    <row r="19" spans="1:8">
      <c r="A19" s="1"/>
      <c r="B19" s="1"/>
      <c r="C19" s="4"/>
      <c r="D19" s="1"/>
      <c r="E19" s="1"/>
      <c r="F19" s="1"/>
      <c r="G19" s="4"/>
    </row>
    <row r="20" spans="1:8">
      <c r="A20" s="1" t="s">
        <v>27</v>
      </c>
      <c r="B20" s="1"/>
      <c r="C20" s="1"/>
      <c r="D20" s="1"/>
      <c r="E20" s="1"/>
      <c r="F20" s="1"/>
      <c r="G20" s="4"/>
    </row>
    <row r="21" spans="1:8">
      <c r="A21" s="1"/>
      <c r="B21" s="1" t="s">
        <v>28</v>
      </c>
      <c r="C21" s="4">
        <v>170</v>
      </c>
      <c r="D21" s="1" t="s">
        <v>22</v>
      </c>
      <c r="E21" s="3">
        <f ca="1">Розрахунок!$C$3</f>
        <v>491</v>
      </c>
      <c r="F21" s="1" t="s">
        <v>2</v>
      </c>
      <c r="G21" s="4">
        <f ca="1">Розрахунок!C21*Розрахунок!E21</f>
        <v>83470</v>
      </c>
      <c r="H21" s="1"/>
    </row>
    <row r="22" spans="1:8">
      <c r="A22" s="1"/>
      <c r="B22" s="1" t="s">
        <v>29</v>
      </c>
      <c r="C22" s="4">
        <v>70</v>
      </c>
      <c r="D22" s="1" t="s">
        <v>22</v>
      </c>
      <c r="E22" s="3">
        <f ca="1">Розрахунок!$C$3</f>
        <v>491</v>
      </c>
      <c r="F22" s="1" t="s">
        <v>2</v>
      </c>
      <c r="G22" s="4">
        <f ca="1">Розрахунок!C22*Розрахунок!E22</f>
        <v>34370</v>
      </c>
      <c r="H22" s="1"/>
    </row>
    <row r="23" spans="1:8">
      <c r="A23" s="1"/>
      <c r="B23" s="1" t="s">
        <v>30</v>
      </c>
      <c r="C23" s="4">
        <v>6.4</v>
      </c>
      <c r="D23" s="1" t="s">
        <v>22</v>
      </c>
      <c r="E23" s="3">
        <f ca="1">Розрахунок!$C$3</f>
        <v>491</v>
      </c>
      <c r="F23" s="1" t="s">
        <v>2</v>
      </c>
      <c r="G23" s="4">
        <f ca="1">Розрахунок!C23*Розрахунок!E23</f>
        <v>3142.4</v>
      </c>
      <c r="H23" s="1"/>
    </row>
    <row r="24" spans="1:8">
      <c r="A24" s="1"/>
      <c r="B24" s="1" t="s">
        <v>31</v>
      </c>
      <c r="C24" s="4">
        <v>6.4</v>
      </c>
      <c r="D24" s="1" t="s">
        <v>22</v>
      </c>
      <c r="E24" s="3">
        <f ca="1">Розрахунок!$C$3</f>
        <v>491</v>
      </c>
      <c r="F24" s="1" t="s">
        <v>2</v>
      </c>
      <c r="G24" s="4">
        <f ca="1">Розрахунок!C24*Розрахунок!E24</f>
        <v>3142.4</v>
      </c>
      <c r="H24" s="1"/>
    </row>
    <row r="25" spans="1:8">
      <c r="A25" s="1"/>
      <c r="B25" s="1" t="s">
        <v>32</v>
      </c>
      <c r="C25" s="4">
        <v>40</v>
      </c>
      <c r="D25" s="1" t="s">
        <v>33</v>
      </c>
      <c r="E25" s="11">
        <f ca="1">Розрахунок!$C$6</f>
        <v>409.16666666666669</v>
      </c>
      <c r="F25" s="1" t="s">
        <v>34</v>
      </c>
      <c r="G25" s="4">
        <f ca="1">Розрахунок!C25*Розрахунок!E25</f>
        <v>16366.666666666668</v>
      </c>
      <c r="H25" s="1"/>
    </row>
    <row r="26" spans="1:8">
      <c r="A26" s="1"/>
      <c r="B26" s="1" t="s">
        <v>35</v>
      </c>
      <c r="C26" s="4">
        <v>40</v>
      </c>
      <c r="D26" s="1" t="s">
        <v>33</v>
      </c>
      <c r="E26" s="11">
        <f ca="1">Розрахунок!$C$6</f>
        <v>409.16666666666669</v>
      </c>
      <c r="F26" s="1" t="s">
        <v>34</v>
      </c>
      <c r="G26" s="4">
        <f ca="1">Розрахунок!C26*Розрахунок!E26</f>
        <v>16366.666666666668</v>
      </c>
      <c r="H26" s="1"/>
    </row>
    <row r="27" spans="1:8">
      <c r="A27" s="1"/>
      <c r="C27" s="4"/>
    </row>
    <row r="28" spans="1:8">
      <c r="A28" s="1" t="s">
        <v>36</v>
      </c>
      <c r="C28" s="4"/>
    </row>
    <row r="29" spans="1:8">
      <c r="A29" s="1"/>
      <c r="B29" s="1" t="s">
        <v>37</v>
      </c>
      <c r="C29" s="4">
        <v>2000</v>
      </c>
      <c r="D29" s="1" t="s">
        <v>33</v>
      </c>
      <c r="E29" s="1">
        <v>20</v>
      </c>
      <c r="F29" s="1" t="s">
        <v>34</v>
      </c>
      <c r="G29" s="4">
        <f ca="1">Розрахунок!C29*Розрахунок!E29</f>
        <v>40000</v>
      </c>
      <c r="H29" s="1"/>
    </row>
    <row r="30" spans="1:8">
      <c r="A30" s="1"/>
      <c r="B30" s="1" t="s">
        <v>38</v>
      </c>
      <c r="C30" s="4">
        <v>500</v>
      </c>
      <c r="D30" s="1" t="s">
        <v>39</v>
      </c>
      <c r="E30" s="1">
        <v>7</v>
      </c>
      <c r="F30" s="1" t="s">
        <v>40</v>
      </c>
      <c r="G30" s="4">
        <f ca="1">Розрахунок!C30*Розрахунок!E30</f>
        <v>3500</v>
      </c>
      <c r="H30" s="1"/>
    </row>
    <row r="31" spans="1:8">
      <c r="C31" s="4"/>
    </row>
    <row r="32" spans="1:8">
      <c r="A32" s="1" t="s">
        <v>41</v>
      </c>
      <c r="C32" s="4"/>
    </row>
    <row r="33" spans="1:8">
      <c r="A33" s="1"/>
      <c r="B33" s="1" t="s">
        <v>42</v>
      </c>
      <c r="C33" s="4">
        <v>350</v>
      </c>
      <c r="D33" s="1" t="s">
        <v>39</v>
      </c>
      <c r="E33" s="1">
        <v>14</v>
      </c>
      <c r="F33" s="1" t="s">
        <v>40</v>
      </c>
      <c r="G33" s="4">
        <f ca="1">Розрахунок!C33*Розрахунок!E33</f>
        <v>4900</v>
      </c>
    </row>
    <row r="34" spans="1:8">
      <c r="A34" s="1"/>
      <c r="B34" s="1" t="s">
        <v>43</v>
      </c>
      <c r="C34" s="4">
        <v>300</v>
      </c>
      <c r="D34" s="1" t="s">
        <v>39</v>
      </c>
      <c r="E34" s="1">
        <v>7</v>
      </c>
      <c r="F34" s="1" t="s">
        <v>40</v>
      </c>
      <c r="G34" s="4">
        <f ca="1">Розрахунок!C34*Розрахунок!E34</f>
        <v>2100</v>
      </c>
      <c r="H34" s="1"/>
    </row>
    <row r="35" spans="1:8">
      <c r="A35" s="1"/>
      <c r="B35" s="1" t="s">
        <v>44</v>
      </c>
      <c r="C35" s="4">
        <v>300</v>
      </c>
      <c r="D35" s="1" t="s">
        <v>39</v>
      </c>
      <c r="E35" s="1">
        <v>5</v>
      </c>
      <c r="F35" s="1" t="s">
        <v>40</v>
      </c>
      <c r="G35" s="4">
        <f ca="1">Розрахунок!C35*Розрахунок!E35</f>
        <v>1500</v>
      </c>
      <c r="H35" s="1"/>
    </row>
    <row r="36" spans="1:8">
      <c r="A36" s="1"/>
      <c r="B36" s="1"/>
      <c r="C36" s="4"/>
      <c r="D36" s="1"/>
      <c r="E36" s="1"/>
      <c r="F36" s="1"/>
      <c r="G36" s="4"/>
    </row>
    <row r="37" spans="1:8">
      <c r="A37" s="1" t="s">
        <v>45</v>
      </c>
      <c r="B37" s="1"/>
      <c r="C37" s="4"/>
      <c r="D37" s="1"/>
      <c r="E37" s="1"/>
      <c r="F37" s="1"/>
      <c r="G37" s="4"/>
    </row>
    <row r="38" spans="1:8">
      <c r="A38" s="1"/>
      <c r="B38" s="1" t="s">
        <v>46</v>
      </c>
      <c r="C38" s="4">
        <v>1000</v>
      </c>
      <c r="D38" s="1" t="s">
        <v>39</v>
      </c>
      <c r="E38" s="1">
        <v>3</v>
      </c>
      <c r="F38" s="1" t="s">
        <v>40</v>
      </c>
      <c r="G38" s="4">
        <f ca="1">Розрахунок!C38*Розрахунок!E38</f>
        <v>3000</v>
      </c>
    </row>
    <row r="39" spans="1:8">
      <c r="A39" s="1"/>
      <c r="B39" s="1"/>
      <c r="C39" s="1"/>
      <c r="D39" s="1"/>
      <c r="E39" s="1"/>
      <c r="F39" s="12"/>
      <c r="G39" s="7"/>
    </row>
    <row r="40" spans="1:8">
      <c r="A40" s="1"/>
      <c r="B40" s="1"/>
      <c r="C40" s="1"/>
      <c r="D40" s="1"/>
      <c r="E40" s="1"/>
      <c r="F40" s="12" t="s">
        <v>47</v>
      </c>
      <c r="G40" s="13">
        <f ca="1">SUM(Розрахунок!G13:G38)</f>
        <v>393186.70476190484</v>
      </c>
    </row>
  </sheetData>
  <phoneticPr fontId="0" type="noConversion"/>
  <pageMargins left="0.75" right="0.75" top="0.5" bottom="0.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"/>
  <sheetViews>
    <sheetView zoomScaleNormal="100" workbookViewId="0">
      <selection activeCell="A28" sqref="A28"/>
    </sheetView>
  </sheetViews>
  <sheetFormatPr defaultColWidth="13.42578125" defaultRowHeight="12.75"/>
  <sheetData>
    <row r="1" spans="1:2" ht="15.75" customHeight="1"/>
    <row r="2" spans="1:2">
      <c r="A2" s="6" t="s">
        <v>48</v>
      </c>
      <c r="B2" s="14" t="s">
        <v>49</v>
      </c>
    </row>
    <row r="3" spans="1:2">
      <c r="A3" s="15" t="s">
        <v>50</v>
      </c>
    </row>
    <row r="4" spans="1:2">
      <c r="A4" s="1"/>
      <c r="B4" s="14" t="s">
        <v>51</v>
      </c>
    </row>
    <row r="5" spans="1:2">
      <c r="A5" s="1"/>
      <c r="B5" s="14" t="s">
        <v>52</v>
      </c>
    </row>
    <row r="6" spans="1:2">
      <c r="A6" s="1"/>
      <c r="B6" s="14" t="s">
        <v>53</v>
      </c>
    </row>
    <row r="7" spans="1:2">
      <c r="A7" s="1"/>
      <c r="B7" s="14" t="s">
        <v>54</v>
      </c>
    </row>
    <row r="8" spans="1:2">
      <c r="A8" s="1"/>
      <c r="B8" s="14" t="s">
        <v>55</v>
      </c>
    </row>
    <row r="9" spans="1:2">
      <c r="A9" s="1"/>
      <c r="B9" s="14" t="s">
        <v>56</v>
      </c>
    </row>
    <row r="10" spans="1:2">
      <c r="A10" s="15" t="s">
        <v>57</v>
      </c>
    </row>
    <row r="11" spans="1:2">
      <c r="A11" s="1"/>
      <c r="B11" s="14" t="s">
        <v>58</v>
      </c>
    </row>
    <row r="12" spans="1:2">
      <c r="A12" s="1"/>
      <c r="B12" s="14" t="s">
        <v>59</v>
      </c>
    </row>
    <row r="13" spans="1:2">
      <c r="A13" s="1"/>
      <c r="B13" s="14" t="s">
        <v>60</v>
      </c>
    </row>
    <row r="14" spans="1:2">
      <c r="A14" s="1"/>
    </row>
    <row r="15" spans="1:2">
      <c r="A15" s="6" t="s">
        <v>38</v>
      </c>
    </row>
    <row r="16" spans="1:2">
      <c r="A16" s="1"/>
      <c r="B16" s="14" t="s">
        <v>61</v>
      </c>
    </row>
    <row r="17" spans="1:2">
      <c r="A17" s="1"/>
      <c r="B17" s="14" t="s">
        <v>62</v>
      </c>
    </row>
    <row r="18" spans="1:2">
      <c r="A18" s="1"/>
      <c r="B18" s="14" t="s">
        <v>63</v>
      </c>
    </row>
    <row r="20" spans="1:2">
      <c r="A20" s="16" t="s">
        <v>45</v>
      </c>
    </row>
    <row r="21" spans="1:2">
      <c r="A21" s="1"/>
      <c r="B21" s="14" t="s">
        <v>64</v>
      </c>
    </row>
    <row r="22" spans="1:2">
      <c r="A22" s="1"/>
      <c r="B22" s="14" t="s">
        <v>65</v>
      </c>
    </row>
    <row r="23" spans="1:2">
      <c r="A23" s="1"/>
      <c r="B23" s="14" t="s">
        <v>66</v>
      </c>
    </row>
    <row r="24" spans="1:2">
      <c r="A24" s="1"/>
      <c r="B24" s="14" t="s">
        <v>67</v>
      </c>
    </row>
    <row r="25" spans="1:2">
      <c r="A25" s="1"/>
      <c r="B25" s="14" t="s">
        <v>68</v>
      </c>
    </row>
    <row r="28" spans="1:2">
      <c r="A28" s="17" t="s">
        <v>41</v>
      </c>
    </row>
    <row r="29" spans="1:2">
      <c r="B29" s="14" t="s">
        <v>69</v>
      </c>
    </row>
    <row r="30" spans="1:2">
      <c r="B30" s="14" t="s">
        <v>70</v>
      </c>
    </row>
  </sheetData>
  <phoneticPr fontId="0" type="noConversion"/>
  <hyperlinks>
    <hyperlink ref="B2" r:id="rId1"/>
    <hyperlink ref="B4" r:id="rId2"/>
    <hyperlink ref="B5" r:id="rId3"/>
    <hyperlink ref="B6" r:id="rId4"/>
    <hyperlink ref="B7" r:id="rId5"/>
    <hyperlink ref="B8" r:id="rId6"/>
    <hyperlink ref="B9" r:id="rId7"/>
    <hyperlink ref="B11" r:id="rId8"/>
    <hyperlink ref="B12" r:id="rId9"/>
    <hyperlink ref="B13" r:id="rId10"/>
    <hyperlink ref="B16" r:id="rId11"/>
    <hyperlink ref="B17" r:id="rId12"/>
    <hyperlink ref="B18" r:id="rId13"/>
    <hyperlink ref="B21" r:id="rId14"/>
    <hyperlink ref="B22" r:id="rId15"/>
    <hyperlink ref="B23" r:id="rId16"/>
    <hyperlink ref="B24" r:id="rId17"/>
    <hyperlink ref="B25" r:id="rId18"/>
    <hyperlink ref="B29" r:id="rId19"/>
    <hyperlink ref="B30" r:id="rId20"/>
  </hyperlinks>
  <pageMargins left="0.75" right="0.75" top="0.5" bottom="0.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zoomScaleNormal="100" workbookViewId="0"/>
  </sheetViews>
  <sheetFormatPr defaultColWidth="13.42578125" defaultRowHeight="12.75"/>
  <sheetData>
    <row r="1" spans="1:7" ht="15.75" customHeight="1"/>
    <row r="2" spans="1:7" ht="15.75" customHeight="1"/>
    <row r="3" spans="1:7">
      <c r="A3" s="1"/>
      <c r="B3" s="1" t="s">
        <v>71</v>
      </c>
      <c r="C3" s="1">
        <v>1200</v>
      </c>
      <c r="D3" s="1" t="s">
        <v>39</v>
      </c>
      <c r="E3" s="1">
        <v>24</v>
      </c>
      <c r="F3" s="1" t="s">
        <v>40</v>
      </c>
      <c r="G3" s="1">
        <f ca="1">'Не включене до проекту'!C3*'Не включене до проекту'!E3</f>
        <v>28800</v>
      </c>
    </row>
    <row r="4" spans="1:7">
      <c r="A4" s="1"/>
      <c r="B4" s="1" t="s">
        <v>72</v>
      </c>
      <c r="C4" s="1">
        <v>3</v>
      </c>
      <c r="D4" s="1" t="s">
        <v>73</v>
      </c>
      <c r="E4" s="1">
        <v>200</v>
      </c>
      <c r="F4" s="1" t="s">
        <v>5</v>
      </c>
      <c r="G4" s="1">
        <f ca="1">'Не включене до проекту'!C4*'Не включене до проекту'!E4</f>
        <v>600</v>
      </c>
    </row>
    <row r="5" spans="1:7">
      <c r="A5" s="1"/>
      <c r="B5" s="1" t="s">
        <v>74</v>
      </c>
      <c r="C5" s="1">
        <v>14</v>
      </c>
      <c r="D5" s="1" t="s">
        <v>73</v>
      </c>
      <c r="E5" s="1">
        <v>200</v>
      </c>
      <c r="F5" s="1" t="s">
        <v>5</v>
      </c>
      <c r="G5" s="1">
        <f ca="1">'Не включене до проекту'!C5*'Не включене до проекту'!E5</f>
        <v>2800</v>
      </c>
    </row>
  </sheetData>
  <phoneticPr fontId="0" type="noConversion"/>
  <pageMargins left="0.75" right="0.75" top="0.5" bottom="0.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LibreOffice/5.1.5.2$Linux_X86_64 LibreOffice_project/10$Build-2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Розрахунок</vt:lpstr>
      <vt:lpstr>Корисні посилання</vt:lpstr>
      <vt:lpstr>Не включене до проекту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uzver</cp:lastModifiedBy>
  <cp:revision>4</cp:revision>
  <dcterms:created xsi:type="dcterms:W3CDTF">2016-09-06T16:54:21Z</dcterms:created>
  <dcterms:modified xsi:type="dcterms:W3CDTF">2016-09-06T16:54:54Z</dcterms:modified>
  <dc:language>uk-UA</dc:language>
</cp:coreProperties>
</file>