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айданчик\Майданчик\"/>
    </mc:Choice>
  </mc:AlternateContent>
  <bookViews>
    <workbookView xWindow="120" yWindow="75" windowWidth="20115" windowHeight="7995"/>
  </bookViews>
  <sheets>
    <sheet name="Загальний" sheetId="1" r:id="rId1"/>
    <sheet name="Інвентар для спортивної зони" sheetId="2" r:id="rId2"/>
    <sheet name="Інвентар для ігрової зони" sheetId="3" r:id="rId3"/>
    <sheet name="Інвентар для зони відпочинку" sheetId="4" r:id="rId4"/>
  </sheets>
  <calcPr calcId="162913"/>
</workbook>
</file>

<file path=xl/calcChain.xml><?xml version="1.0" encoding="utf-8"?>
<calcChain xmlns="http://schemas.openxmlformats.org/spreadsheetml/2006/main">
  <c r="E11" i="3" l="1"/>
  <c r="E11" i="2"/>
  <c r="E10" i="3" l="1"/>
  <c r="E10" i="2"/>
  <c r="E8" i="3"/>
  <c r="E9" i="3"/>
  <c r="E8" i="2"/>
  <c r="E9" i="2"/>
  <c r="E3" i="4"/>
  <c r="E4" i="4"/>
  <c r="E4" i="3"/>
  <c r="E5" i="3"/>
  <c r="E6" i="3"/>
  <c r="E7" i="3"/>
  <c r="E3" i="3"/>
  <c r="E3" i="2"/>
  <c r="E4" i="2"/>
  <c r="E5" i="2"/>
  <c r="E6" i="2"/>
  <c r="E7" i="2"/>
  <c r="E2" i="2"/>
  <c r="E12" i="2" l="1"/>
  <c r="E13" i="3"/>
  <c r="E6" i="4"/>
  <c r="C11" i="1" s="1"/>
  <c r="C10" i="1"/>
  <c r="C9" i="1"/>
  <c r="C12" i="1" l="1"/>
  <c r="C13" i="1" s="1"/>
  <c r="C14" i="1" l="1"/>
  <c r="C16" i="1" s="1"/>
</calcChain>
</file>

<file path=xl/sharedStrings.xml><?xml version="1.0" encoding="utf-8"?>
<sst xmlns="http://schemas.openxmlformats.org/spreadsheetml/2006/main" count="69" uniqueCount="49">
  <si>
    <t xml:space="preserve">Демонтаж існуючих конструкцій </t>
  </si>
  <si>
    <t>Підготовка котловану</t>
  </si>
  <si>
    <t>Підготовка дренажної основи</t>
  </si>
  <si>
    <t>Інвентар для спортивної зони</t>
  </si>
  <si>
    <t>Інвентар для дитячої ігрової зони</t>
  </si>
  <si>
    <t>Інвентар для зони відпочинку</t>
  </si>
  <si>
    <t>Жим ногами горизонтальний InterAtletika SE203</t>
  </si>
  <si>
    <t>https://play.interatletika.ua/ru/zhim-nogami-gorizontalnyy-interatletika-se203/</t>
  </si>
  <si>
    <t>https://play.interatletika.ua/ru/lestnitsa-s-turnikom-interatletika-sm112/</t>
  </si>
  <si>
    <t>Драбина з турніком InterAtletika SM112</t>
  </si>
  <si>
    <t>https://play.interatletika.ua/ru/khos-rayder-interatletika-se110/?gclid=Cj0KCQjwv7L6BRDxARIsAGj-34rrubPAPTGRJyVWhg91pW3xfbFaOgJ7Oj1rg1IakTydFzhCm2Xpo48aAvIOEALw_wcB</t>
  </si>
  <si>
    <t>Хос Райдер InterAtletika SE110</t>
  </si>
  <si>
    <t>https://play.interatletika.ua/ru/mayatnik-interatletika-se204/</t>
  </si>
  <si>
    <t>Маятник InterAtletika SE204</t>
  </si>
  <si>
    <t>https://play.interatletika.ua/ru/trenazher-pressa-anatomicheskiy-interatletika-smp106-1/</t>
  </si>
  <si>
    <t>Тренажер преса анатомичний InterAtletika SMP106.1</t>
  </si>
  <si>
    <t>https://play.interatletika.ua/ru/velotrenazher-interatletika-se139/</t>
  </si>
  <si>
    <t>Велотренажер InterAtletika SE139</t>
  </si>
  <si>
    <t>найменування товару</t>
  </si>
  <si>
    <t>к-сть</t>
  </si>
  <si>
    <t>ціна</t>
  </si>
  <si>
    <t>вартість</t>
  </si>
  <si>
    <t>джерело</t>
  </si>
  <si>
    <t>https://play.interatletika.ua/ru/kachalka-balansir-interatletika-te210/</t>
  </si>
  <si>
    <t>Качалка-балансир InterAtletika TE210</t>
  </si>
  <si>
    <t>https://play.interatletika.ua/ru/pesochnitsa-s-zashchitnymi-stvorkami-bozhya-korovka-interatletika-t314/</t>
  </si>
  <si>
    <t>Пісочниця з захисними створками InterAtletika T314</t>
  </si>
  <si>
    <t>https://play.interatletika.ua/ru/pesochnyy-stolik-mukhomor-interatletika-te313/</t>
  </si>
  <si>
    <t>Пісочний столик "Мухомор" InterAtletika TE313</t>
  </si>
  <si>
    <t>https://play.interatletika.ua/ru/detskie-ploshchadki/detskie-stoliki-i-lavki/</t>
  </si>
  <si>
    <t>Детская лавка "Баранчик" InterAtletika S747</t>
  </si>
  <si>
    <t>https://play.interatletika.ua/ru/igrovoy-kompleks-krasno-zeleno-zheltyy-karapuz-new-interatletika-t803-new/</t>
  </si>
  <si>
    <t>Ігровий комплекс "Карапуз-NEW" InterAtletika T803 NEW</t>
  </si>
  <si>
    <t>https://play.interatletika.ua/ru/skamya-sognutaya-interatletika-lp012/</t>
  </si>
  <si>
    <t>Лавка зігнута InterAtletika LP012</t>
  </si>
  <si>
    <t>Лавка паркова InterAtletika LP035-1,7</t>
  </si>
  <si>
    <t>https://play.interatletika.ua/ru/lavka-parkovaya-interatletika-lp035-1-7/</t>
  </si>
  <si>
    <t>Покриття гумове</t>
  </si>
  <si>
    <t>Бордюр</t>
  </si>
  <si>
    <t>http://ckcintez.com.ua/rus/left/catalog/detskoepokritie</t>
  </si>
  <si>
    <t>Разом</t>
  </si>
  <si>
    <t>Монтаж конструкцій
(25% вартості обладнання)</t>
  </si>
  <si>
    <t>Проектно-кошторисна документація
(5% вартості)</t>
  </si>
  <si>
    <t xml:space="preserve">Поклейка та монтаж штучного покриття </t>
  </si>
  <si>
    <t>Непередбачувані витрати
(10%)</t>
  </si>
  <si>
    <t>https://ekotechnik.in.ua/uslugi/ulichnoe-osveshhenie/</t>
  </si>
  <si>
    <t>Ліхтар вуличний на сонячних модулях</t>
  </si>
  <si>
    <t>Інвентар для ігрової зони</t>
  </si>
  <si>
    <t>Інвентар для  зони відпочинку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</si>
</sst>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1" fontId="1" fillId="0" borderId="4" xfId="0" applyNumberFormat="1" applyFont="1" applyBorder="1" applyAlignment="1">
      <alignment horizontal="right" vertical="center" wrapText="1"/>
    </xf>
    <xf numFmtId="0" fontId="3" fillId="0" borderId="0" xfId="0" applyFont="1"/>
    <xf numFmtId="0" fontId="2" fillId="0" borderId="0" xfId="0" applyFont="1"/>
    <xf numFmtId="1" fontId="4" fillId="0" borderId="0" xfId="0" applyNumberFormat="1" applyFont="1"/>
    <xf numFmtId="0" fontId="0" fillId="0" borderId="0" xfId="0" applyAlignment="1">
      <alignment horizontal="center"/>
    </xf>
    <xf numFmtId="0" fontId="5" fillId="0" borderId="0" xfId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lay.interatletika.ua/ru/khos-rayder-interatletika-se110/?gclid=Cj0KCQjwv7L6BRDxARIsAGj-34rrubPAPTGRJyVWhg91pW3xfbFaOgJ7Oj1rg1IakTydFzhCm2Xpo48aAvIOEALw_wcB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play.interatletika.ua/ru/lestnitsa-s-turnikom-interatletika-sm112/" TargetMode="External"/><Relationship Id="rId1" Type="http://schemas.openxmlformats.org/officeDocument/2006/relationships/hyperlink" Target="https://play.interatletika.ua/ru/zhim-nogami-gorizontalnyy-interatletika-se203/" TargetMode="External"/><Relationship Id="rId6" Type="http://schemas.openxmlformats.org/officeDocument/2006/relationships/hyperlink" Target="https://play.interatletika.ua/ru/velotrenazher-interatletika-se139/" TargetMode="External"/><Relationship Id="rId5" Type="http://schemas.openxmlformats.org/officeDocument/2006/relationships/hyperlink" Target="https://play.interatletika.ua/ru/trenazher-pressa-anatomicheskiy-interatletika-smp106-1/" TargetMode="External"/><Relationship Id="rId4" Type="http://schemas.openxmlformats.org/officeDocument/2006/relationships/hyperlink" Target="https://play.interatletika.ua/ru/mayatnik-interatletika-se204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ekotechnik.in.ua/uslugi/ulichnoe-osveshhenie/" TargetMode="External"/><Relationship Id="rId3" Type="http://schemas.openxmlformats.org/officeDocument/2006/relationships/hyperlink" Target="https://play.interatletika.ua/ru/pesochnyy-stolik-mukhomor-interatletika-te313/" TargetMode="External"/><Relationship Id="rId7" Type="http://schemas.openxmlformats.org/officeDocument/2006/relationships/hyperlink" Target="http://ckcintez.com.ua/rus/left/catalog/detskoepokritie" TargetMode="External"/><Relationship Id="rId2" Type="http://schemas.openxmlformats.org/officeDocument/2006/relationships/hyperlink" Target="https://play.interatletika.ua/ru/pesochnitsa-s-zashchitnymi-stvorkami-bozhya-korovka-interatletika-t314/" TargetMode="External"/><Relationship Id="rId1" Type="http://schemas.openxmlformats.org/officeDocument/2006/relationships/hyperlink" Target="https://play.interatletika.ua/ru/kachalka-balansir-interatletika-te210/" TargetMode="External"/><Relationship Id="rId6" Type="http://schemas.openxmlformats.org/officeDocument/2006/relationships/hyperlink" Target="http://ckcintez.com.ua/rus/left/catalog/detskoepokritie" TargetMode="External"/><Relationship Id="rId5" Type="http://schemas.openxmlformats.org/officeDocument/2006/relationships/hyperlink" Target="https://play.interatletika.ua/ru/igrovoy-kompleks-krasno-zeleno-zheltyy-karapuz-new-interatletika-t803-new/" TargetMode="External"/><Relationship Id="rId4" Type="http://schemas.openxmlformats.org/officeDocument/2006/relationships/hyperlink" Target="https://play.interatletika.ua/ru/detskie-ploshchadki/detskie-stoliki-i-lavki/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play.interatletika.ua/ru/lavka-parkovaya-interatletika-lp035-1-7/" TargetMode="External"/><Relationship Id="rId1" Type="http://schemas.openxmlformats.org/officeDocument/2006/relationships/hyperlink" Target="https://play.interatletika.ua/ru/skamya-sognutaya-interatletika-lp01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16"/>
  <sheetViews>
    <sheetView tabSelected="1" topLeftCell="A7" workbookViewId="0">
      <selection activeCell="C16" sqref="C16"/>
    </sheetView>
  </sheetViews>
  <sheetFormatPr defaultRowHeight="15" x14ac:dyDescent="0.25"/>
  <cols>
    <col min="2" max="2" width="36.140625" customWidth="1"/>
    <col min="3" max="3" width="11.85546875" bestFit="1" customWidth="1"/>
  </cols>
  <sheetData>
    <row r="5" spans="2:3" ht="15.75" thickBot="1" x14ac:dyDescent="0.3"/>
    <row r="6" spans="2:3" ht="40.5" customHeight="1" thickBot="1" x14ac:dyDescent="0.3">
      <c r="B6" s="1" t="s">
        <v>0</v>
      </c>
      <c r="C6" s="2">
        <v>10000</v>
      </c>
    </row>
    <row r="7" spans="2:3" ht="36" customHeight="1" thickBot="1" x14ac:dyDescent="0.3">
      <c r="B7" s="3" t="s">
        <v>1</v>
      </c>
      <c r="C7" s="4">
        <v>50160</v>
      </c>
    </row>
    <row r="8" spans="2:3" ht="34.5" customHeight="1" thickBot="1" x14ac:dyDescent="0.3">
      <c r="B8" s="3" t="s">
        <v>2</v>
      </c>
      <c r="C8" s="4">
        <v>243200</v>
      </c>
    </row>
    <row r="9" spans="2:3" ht="25.5" customHeight="1" thickBot="1" x14ac:dyDescent="0.3">
      <c r="B9" s="3" t="s">
        <v>3</v>
      </c>
      <c r="C9" s="4">
        <f>'Інвентар для спортивної зони'!E12</f>
        <v>291400</v>
      </c>
    </row>
    <row r="10" spans="2:3" ht="28.5" customHeight="1" thickBot="1" x14ac:dyDescent="0.3">
      <c r="B10" s="3" t="s">
        <v>4</v>
      </c>
      <c r="C10" s="4">
        <f>'Інвентар для ігрової зони'!E13</f>
        <v>421420</v>
      </c>
    </row>
    <row r="11" spans="2:3" ht="26.25" customHeight="1" thickBot="1" x14ac:dyDescent="0.3">
      <c r="B11" s="3" t="s">
        <v>5</v>
      </c>
      <c r="C11" s="4">
        <f>'Інвентар для зони відпочинку'!E6</f>
        <v>14100</v>
      </c>
    </row>
    <row r="12" spans="2:3" ht="33.75" customHeight="1" thickBot="1" x14ac:dyDescent="0.3">
      <c r="B12" s="3" t="s">
        <v>41</v>
      </c>
      <c r="C12" s="6">
        <f>0.25*(SUM(C9:C11))</f>
        <v>181730</v>
      </c>
    </row>
    <row r="13" spans="2:3" ht="33" customHeight="1" thickBot="1" x14ac:dyDescent="0.3">
      <c r="B13" s="3" t="s">
        <v>42</v>
      </c>
      <c r="C13" s="6">
        <f>0.05*(C12+C11+C10+C9+C8+C7+C6)</f>
        <v>60600.5</v>
      </c>
    </row>
    <row r="14" spans="2:3" ht="30.75" customHeight="1" thickBot="1" x14ac:dyDescent="0.3">
      <c r="B14" s="3" t="s">
        <v>44</v>
      </c>
      <c r="C14" s="6">
        <f>0.1*(SUM(C6:C13))</f>
        <v>127261.05</v>
      </c>
    </row>
    <row r="16" spans="2:3" ht="18.75" x14ac:dyDescent="0.3">
      <c r="C16" s="9">
        <f>SUM(C6:C15)</f>
        <v>1399871.55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"/>
  <sheetViews>
    <sheetView workbookViewId="0">
      <selection activeCell="D8" sqref="D8"/>
    </sheetView>
  </sheetViews>
  <sheetFormatPr defaultRowHeight="15" x14ac:dyDescent="0.25"/>
  <cols>
    <col min="1" max="1" width="6.7109375" customWidth="1"/>
    <col min="2" max="2" width="54.42578125" customWidth="1"/>
    <col min="3" max="3" width="8.85546875" customWidth="1"/>
    <col min="4" max="5" width="9" customWidth="1"/>
    <col min="6" max="6" width="82.42578125" customWidth="1"/>
  </cols>
  <sheetData>
    <row r="1" spans="2:6" x14ac:dyDescent="0.25">
      <c r="B1" s="5" t="s">
        <v>18</v>
      </c>
      <c r="C1" s="5" t="s">
        <v>19</v>
      </c>
      <c r="D1" s="5" t="s">
        <v>20</v>
      </c>
      <c r="E1" s="5" t="s">
        <v>21</v>
      </c>
      <c r="F1" s="5" t="s">
        <v>22</v>
      </c>
    </row>
    <row r="2" spans="2:6" x14ac:dyDescent="0.25">
      <c r="B2" t="s">
        <v>6</v>
      </c>
      <c r="C2">
        <v>1</v>
      </c>
      <c r="D2">
        <v>9400</v>
      </c>
      <c r="E2">
        <f>D2*C2</f>
        <v>9400</v>
      </c>
      <c r="F2" s="11" t="s">
        <v>7</v>
      </c>
    </row>
    <row r="3" spans="2:6" x14ac:dyDescent="0.25">
      <c r="B3" t="s">
        <v>9</v>
      </c>
      <c r="C3">
        <v>1</v>
      </c>
      <c r="D3">
        <v>14700</v>
      </c>
      <c r="E3">
        <f t="shared" ref="E3:E11" si="0">D3*C3</f>
        <v>14700</v>
      </c>
      <c r="F3" s="11" t="s">
        <v>8</v>
      </c>
    </row>
    <row r="4" spans="2:6" x14ac:dyDescent="0.25">
      <c r="B4" t="s">
        <v>11</v>
      </c>
      <c r="C4">
        <v>1</v>
      </c>
      <c r="D4">
        <v>12100</v>
      </c>
      <c r="E4">
        <f t="shared" si="0"/>
        <v>12100</v>
      </c>
      <c r="F4" s="11" t="s">
        <v>10</v>
      </c>
    </row>
    <row r="5" spans="2:6" x14ac:dyDescent="0.25">
      <c r="B5" t="s">
        <v>13</v>
      </c>
      <c r="C5">
        <v>1</v>
      </c>
      <c r="D5">
        <v>10400</v>
      </c>
      <c r="E5">
        <f t="shared" si="0"/>
        <v>10400</v>
      </c>
      <c r="F5" s="11" t="s">
        <v>12</v>
      </c>
    </row>
    <row r="6" spans="2:6" x14ac:dyDescent="0.25">
      <c r="B6" t="s">
        <v>15</v>
      </c>
      <c r="C6">
        <v>1</v>
      </c>
      <c r="D6">
        <v>6800</v>
      </c>
      <c r="E6">
        <f t="shared" si="0"/>
        <v>6800</v>
      </c>
      <c r="F6" s="11" t="s">
        <v>14</v>
      </c>
    </row>
    <row r="7" spans="2:6" x14ac:dyDescent="0.25">
      <c r="B7" t="s">
        <v>17</v>
      </c>
      <c r="C7">
        <v>1</v>
      </c>
      <c r="D7">
        <v>10700</v>
      </c>
      <c r="E7">
        <f t="shared" si="0"/>
        <v>10700</v>
      </c>
      <c r="F7" s="11" t="s">
        <v>16</v>
      </c>
    </row>
    <row r="8" spans="2:6" x14ac:dyDescent="0.25">
      <c r="B8" t="s">
        <v>37</v>
      </c>
      <c r="C8">
        <v>300</v>
      </c>
      <c r="D8">
        <v>510</v>
      </c>
      <c r="E8">
        <f t="shared" si="0"/>
        <v>153000</v>
      </c>
      <c r="F8" t="s">
        <v>39</v>
      </c>
    </row>
    <row r="9" spans="2:6" x14ac:dyDescent="0.25">
      <c r="B9" t="s">
        <v>38</v>
      </c>
      <c r="C9">
        <v>70</v>
      </c>
      <c r="D9">
        <v>290</v>
      </c>
      <c r="E9">
        <f t="shared" si="0"/>
        <v>20300</v>
      </c>
      <c r="F9" t="s">
        <v>39</v>
      </c>
    </row>
    <row r="10" spans="2:6" ht="15.75" x14ac:dyDescent="0.25">
      <c r="B10" s="7" t="s">
        <v>43</v>
      </c>
      <c r="C10">
        <v>300</v>
      </c>
      <c r="D10">
        <v>80</v>
      </c>
      <c r="E10">
        <f t="shared" si="0"/>
        <v>24000</v>
      </c>
    </row>
    <row r="11" spans="2:6" x14ac:dyDescent="0.25">
      <c r="B11" t="s">
        <v>46</v>
      </c>
      <c r="C11">
        <v>1</v>
      </c>
      <c r="D11">
        <v>30000</v>
      </c>
      <c r="E11">
        <f t="shared" si="0"/>
        <v>30000</v>
      </c>
      <c r="F11" t="s">
        <v>45</v>
      </c>
    </row>
    <row r="12" spans="2:6" x14ac:dyDescent="0.25">
      <c r="B12" t="s">
        <v>40</v>
      </c>
      <c r="E12" s="8">
        <f>SUM(E2:E11)</f>
        <v>291400</v>
      </c>
    </row>
  </sheetData>
  <hyperlinks>
    <hyperlink ref="F2" r:id="rId1"/>
    <hyperlink ref="F3" r:id="rId2"/>
    <hyperlink ref="F4" r:id="rId3"/>
    <hyperlink ref="F5" r:id="rId4"/>
    <hyperlink ref="F6" r:id="rId5"/>
    <hyperlink ref="F7" r:id="rId6"/>
  </hyperlinks>
  <pageMargins left="0.25" right="0.25" top="0.75" bottom="0.75" header="0.3" footer="0.3"/>
  <pageSetup paperSize="9" orientation="landscape" verticalDpi="0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F11" sqref="F11"/>
    </sheetView>
  </sheetViews>
  <sheetFormatPr defaultRowHeight="15" x14ac:dyDescent="0.25"/>
  <cols>
    <col min="2" max="2" width="48.28515625" customWidth="1"/>
    <col min="6" max="6" width="63.85546875" customWidth="1"/>
  </cols>
  <sheetData>
    <row r="1" spans="1:6" x14ac:dyDescent="0.25">
      <c r="A1" s="10" t="s">
        <v>47</v>
      </c>
      <c r="B1" s="10"/>
      <c r="C1" s="10"/>
      <c r="D1" s="10"/>
      <c r="E1" s="10"/>
    </row>
    <row r="2" spans="1:6" x14ac:dyDescent="0.25">
      <c r="B2" s="5" t="s">
        <v>18</v>
      </c>
      <c r="C2" s="5" t="s">
        <v>19</v>
      </c>
      <c r="D2" s="5" t="s">
        <v>20</v>
      </c>
      <c r="E2" s="5" t="s">
        <v>21</v>
      </c>
      <c r="F2" s="5" t="s">
        <v>22</v>
      </c>
    </row>
    <row r="3" spans="1:6" x14ac:dyDescent="0.25">
      <c r="B3" t="s">
        <v>24</v>
      </c>
      <c r="C3">
        <v>1</v>
      </c>
      <c r="D3">
        <v>620</v>
      </c>
      <c r="E3">
        <f>D3*C3</f>
        <v>620</v>
      </c>
      <c r="F3" s="11" t="s">
        <v>23</v>
      </c>
    </row>
    <row r="4" spans="1:6" x14ac:dyDescent="0.25">
      <c r="B4" t="s">
        <v>26</v>
      </c>
      <c r="C4">
        <v>1</v>
      </c>
      <c r="D4">
        <v>18200</v>
      </c>
      <c r="E4">
        <f t="shared" ref="E4:E11" si="0">D4*C4</f>
        <v>18200</v>
      </c>
      <c r="F4" s="11" t="s">
        <v>25</v>
      </c>
    </row>
    <row r="5" spans="1:6" x14ac:dyDescent="0.25">
      <c r="B5" t="s">
        <v>28</v>
      </c>
      <c r="C5">
        <v>1</v>
      </c>
      <c r="D5">
        <v>11050</v>
      </c>
      <c r="E5">
        <f t="shared" si="0"/>
        <v>11050</v>
      </c>
      <c r="F5" s="11" t="s">
        <v>27</v>
      </c>
    </row>
    <row r="6" spans="1:6" x14ac:dyDescent="0.25">
      <c r="B6" t="s">
        <v>30</v>
      </c>
      <c r="C6">
        <v>2</v>
      </c>
      <c r="D6">
        <v>4500</v>
      </c>
      <c r="E6">
        <f t="shared" si="0"/>
        <v>9000</v>
      </c>
      <c r="F6" s="11" t="s">
        <v>29</v>
      </c>
    </row>
    <row r="7" spans="1:6" x14ac:dyDescent="0.25">
      <c r="B7" t="s">
        <v>32</v>
      </c>
      <c r="C7">
        <v>1</v>
      </c>
      <c r="D7">
        <v>155250</v>
      </c>
      <c r="E7">
        <f t="shared" si="0"/>
        <v>155250</v>
      </c>
      <c r="F7" s="11" t="s">
        <v>31</v>
      </c>
    </row>
    <row r="8" spans="1:6" x14ac:dyDescent="0.25">
      <c r="B8" t="s">
        <v>37</v>
      </c>
      <c r="C8">
        <v>300</v>
      </c>
      <c r="D8">
        <v>510</v>
      </c>
      <c r="E8">
        <f t="shared" si="0"/>
        <v>153000</v>
      </c>
      <c r="F8" s="11" t="s">
        <v>39</v>
      </c>
    </row>
    <row r="9" spans="1:6" x14ac:dyDescent="0.25">
      <c r="B9" t="s">
        <v>38</v>
      </c>
      <c r="C9">
        <v>70</v>
      </c>
      <c r="D9">
        <v>290</v>
      </c>
      <c r="E9">
        <f t="shared" si="0"/>
        <v>20300</v>
      </c>
      <c r="F9" s="11" t="s">
        <v>39</v>
      </c>
    </row>
    <row r="10" spans="1:6" ht="15.75" x14ac:dyDescent="0.25">
      <c r="B10" s="7" t="s">
        <v>43</v>
      </c>
      <c r="C10">
        <v>300</v>
      </c>
      <c r="D10">
        <v>80</v>
      </c>
      <c r="E10">
        <f t="shared" si="0"/>
        <v>24000</v>
      </c>
    </row>
    <row r="11" spans="1:6" x14ac:dyDescent="0.25">
      <c r="B11" t="s">
        <v>46</v>
      </c>
      <c r="C11">
        <v>1</v>
      </c>
      <c r="D11">
        <v>30000</v>
      </c>
      <c r="E11">
        <f t="shared" si="0"/>
        <v>30000</v>
      </c>
      <c r="F11" s="11" t="s">
        <v>45</v>
      </c>
    </row>
    <row r="13" spans="1:6" x14ac:dyDescent="0.25">
      <c r="B13" t="s">
        <v>40</v>
      </c>
      <c r="E13">
        <f>SUM(E3:E11)</f>
        <v>421420</v>
      </c>
    </row>
  </sheetData>
  <mergeCells count="1">
    <mergeCell ref="A1:E1"/>
  </mergeCells>
  <hyperlinks>
    <hyperlink ref="F3" r:id="rId1"/>
    <hyperlink ref="F4" r:id="rId2"/>
    <hyperlink ref="F5" r:id="rId3"/>
    <hyperlink ref="F6" r:id="rId4"/>
    <hyperlink ref="F7" r:id="rId5"/>
    <hyperlink ref="F8" r:id="rId6"/>
    <hyperlink ref="F9" r:id="rId7"/>
    <hyperlink ref="F11" r:id="rId8"/>
  </hyperlinks>
  <pageMargins left="0.7" right="0.7" top="0.75" bottom="0.75" header="0.3" footer="0.3"/>
  <pageSetup paperSize="9" orientation="landscape" verticalDpi="0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"/>
  <sheetViews>
    <sheetView workbookViewId="0">
      <selection activeCell="D5" sqref="D5"/>
    </sheetView>
  </sheetViews>
  <sheetFormatPr defaultRowHeight="15" x14ac:dyDescent="0.25"/>
  <cols>
    <col min="2" max="2" width="45.28515625" customWidth="1"/>
    <col min="6" max="6" width="64.140625" customWidth="1"/>
  </cols>
  <sheetData>
    <row r="1" spans="2:6" x14ac:dyDescent="0.25">
      <c r="B1" t="s">
        <v>48</v>
      </c>
    </row>
    <row r="2" spans="2:6" x14ac:dyDescent="0.25">
      <c r="B2" s="5" t="s">
        <v>18</v>
      </c>
      <c r="C2" s="5" t="s">
        <v>19</v>
      </c>
      <c r="D2" s="5" t="s">
        <v>20</v>
      </c>
      <c r="E2" s="5" t="s">
        <v>21</v>
      </c>
      <c r="F2" s="5" t="s">
        <v>22</v>
      </c>
    </row>
    <row r="3" spans="2:6" x14ac:dyDescent="0.25">
      <c r="B3" t="s">
        <v>34</v>
      </c>
      <c r="C3">
        <v>1</v>
      </c>
      <c r="D3">
        <v>5000</v>
      </c>
      <c r="E3">
        <f>D3*C3</f>
        <v>5000</v>
      </c>
      <c r="F3" s="11" t="s">
        <v>33</v>
      </c>
    </row>
    <row r="4" spans="2:6" x14ac:dyDescent="0.25">
      <c r="B4" t="s">
        <v>35</v>
      </c>
      <c r="C4">
        <v>2</v>
      </c>
      <c r="D4">
        <v>4550</v>
      </c>
      <c r="E4">
        <f>D4*C4</f>
        <v>9100</v>
      </c>
      <c r="F4" s="11" t="s">
        <v>36</v>
      </c>
    </row>
    <row r="6" spans="2:6" x14ac:dyDescent="0.25">
      <c r="B6" t="s">
        <v>40</v>
      </c>
      <c r="E6">
        <f>SUM(E3:E4)</f>
        <v>14100</v>
      </c>
    </row>
  </sheetData>
  <hyperlinks>
    <hyperlink ref="F3" r:id="rId1"/>
    <hyperlink ref="F4" r:id="rId2"/>
  </hyperlinks>
  <pageMargins left="0.7" right="0.7" top="0.75" bottom="0.75" header="0.3" footer="0.3"/>
  <pageSetup paperSize="9" orientation="landscape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Загальний</vt:lpstr>
      <vt:lpstr>Інвентар для спортивної зони</vt:lpstr>
      <vt:lpstr>Інвентар для ігрової зони</vt:lpstr>
      <vt:lpstr>Інвентар для зони відпочинку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Кишкан С.І.</dc:creator>
  <cp:lastModifiedBy>user</cp:lastModifiedBy>
  <cp:lastPrinted>2020-10-19T10:34:06Z</cp:lastPrinted>
  <dcterms:created xsi:type="dcterms:W3CDTF">2020-09-25T11:40:55Z</dcterms:created>
  <dcterms:modified xsi:type="dcterms:W3CDTF">2021-06-12T07:03:05Z</dcterms:modified>
</cp:coreProperties>
</file>