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640" windowHeight="1116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E34" i="1" s="1"/>
  <c r="C33" i="1"/>
  <c r="E33" i="1" s="1"/>
  <c r="C32" i="1"/>
  <c r="C31" i="1"/>
  <c r="E31" i="1" s="1"/>
  <c r="C30" i="1"/>
  <c r="E30" i="1" s="1"/>
  <c r="C29" i="1"/>
  <c r="E29" i="1" s="1"/>
  <c r="C28" i="1"/>
  <c r="C27" i="1"/>
  <c r="E27" i="1" s="1"/>
  <c r="C26" i="1"/>
  <c r="E26" i="1" s="1"/>
  <c r="C25" i="1"/>
  <c r="E25" i="1" s="1"/>
  <c r="C24" i="1"/>
  <c r="C23" i="1"/>
  <c r="E23" i="1" s="1"/>
  <c r="C22" i="1"/>
  <c r="C21" i="1"/>
  <c r="E21" i="1" s="1"/>
  <c r="C20" i="1"/>
  <c r="E20" i="1"/>
  <c r="E22" i="1"/>
  <c r="E24" i="1"/>
  <c r="E28" i="1"/>
  <c r="E32" i="1"/>
  <c r="E35" i="1" l="1"/>
  <c r="C15" i="1"/>
</calcChain>
</file>

<file path=xl/sharedStrings.xml><?xml version="1.0" encoding="utf-8"?>
<sst xmlns="http://schemas.openxmlformats.org/spreadsheetml/2006/main" count="37" uniqueCount="37">
  <si>
    <t>Розробка проектно-кошторисної документації</t>
  </si>
  <si>
    <t>Будівельні роботи на майданчику (земельні роботи)</t>
  </si>
  <si>
    <t xml:space="preserve">Витрати на придбання спортивного обладнання (малі форми) </t>
  </si>
  <si>
    <t>Всього</t>
  </si>
  <si>
    <t>№</t>
  </si>
  <si>
    <t>Роботи (послуги)</t>
  </si>
  <si>
    <t>Орієнтовна вартість, грн</t>
  </si>
  <si>
    <t xml:space="preserve">Доставка спортивного обладнання (малих форм) </t>
  </si>
  <si>
    <t>Монтаж спортивного обладнання (малих форм)</t>
  </si>
  <si>
    <t/>
  </si>
  <si>
    <t>Маятник InterAtletika SE204</t>
  </si>
  <si>
    <t>Жим ногами горизонтальный InterAtletika SE203</t>
  </si>
  <si>
    <t>Верхняя тяга InterAtletika SE202</t>
  </si>
  <si>
    <t>Тренажер для мышц бицепса InterAtletika SM129</t>
  </si>
  <si>
    <t>Разгибатель бедра InterAtletika SE226</t>
  </si>
  <si>
    <t>Тренажер пресса анатомический InterAtletika SMP106.1</t>
  </si>
  <si>
    <t>Батерфляй InterAtletika SE128</t>
  </si>
  <si>
    <t>Мультижим InterAtletika SE123</t>
  </si>
  <si>
    <t>Тренажер мышц брюшного пресса InterAtletika SM109</t>
  </si>
  <si>
    <t>Турник InterAtletika SM117</t>
  </si>
  <si>
    <t>Хос Райдер InterAtletika SMP110.1</t>
  </si>
  <si>
    <t>Брусья InterAtletika SMP105.1</t>
  </si>
  <si>
    <t>Гребной тренажер InterAtletika SMP135.1</t>
  </si>
  <si>
    <t>Лавочка паркова</t>
  </si>
  <si>
    <t>Ціна</t>
  </si>
  <si>
    <t>Кількість</t>
  </si>
  <si>
    <t>Сума</t>
  </si>
  <si>
    <t>Назва Тренажеру</t>
  </si>
  <si>
    <t>Розрахунок вартості тренажерів</t>
  </si>
  <si>
    <t>Турник InterAtletika SMP112.1 </t>
  </si>
  <si>
    <t>Роботи з освітлення майданчику</t>
  </si>
  <si>
    <t>Організація  відеонагляду на майданчику</t>
  </si>
  <si>
    <t>Витрати на придбання будівельних матеріалів (бетон або щебінь, пісок і цемент, для влаштування покриття майданчику)</t>
  </si>
  <si>
    <t>Облаштування основи майданчика бруківкою</t>
  </si>
  <si>
    <t>Непередбачені витрати - 10 %</t>
  </si>
  <si>
    <t>Огородження спортивного майданчику</t>
  </si>
  <si>
    <t>Урна для сміття садово-паркова  3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</si>
</sst>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quotePrefix="1"/>
    <xf numFmtId="0" fontId="2" fillId="0" borderId="1" xfId="0" applyFont="1" applyBorder="1"/>
    <xf numFmtId="0" fontId="2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left" wrapText="1"/>
    </xf>
    <xf numFmtId="2" fontId="0" fillId="0" borderId="1" xfId="0" applyNumberFormat="1" applyBorder="1" applyAlignment="1">
      <alignment horizontal="right" wrapText="1"/>
    </xf>
    <xf numFmtId="2" fontId="0" fillId="0" borderId="0" xfId="0" applyNumberFormat="1"/>
    <xf numFmtId="2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topLeftCell="A13" workbookViewId="0">
      <selection activeCell="D12" sqref="D12"/>
    </sheetView>
  </sheetViews>
  <sheetFormatPr defaultRowHeight="15" x14ac:dyDescent="0.25"/>
  <cols>
    <col min="1" max="1" width="5.85546875" customWidth="1"/>
    <col min="2" max="2" width="60.42578125" customWidth="1"/>
    <col min="3" max="3" width="13.7109375" customWidth="1"/>
    <col min="4" max="4" width="18.140625" customWidth="1"/>
  </cols>
  <sheetData>
    <row r="1" spans="1:7" x14ac:dyDescent="0.25">
      <c r="A1" s="19"/>
      <c r="B1" s="19"/>
      <c r="C1" s="19"/>
    </row>
    <row r="2" spans="1:7" s="17" customFormat="1" ht="30" x14ac:dyDescent="0.25">
      <c r="A2" s="18" t="s">
        <v>4</v>
      </c>
      <c r="B2" s="18" t="s">
        <v>5</v>
      </c>
      <c r="C2" s="18" t="s">
        <v>6</v>
      </c>
    </row>
    <row r="3" spans="1:7" x14ac:dyDescent="0.25">
      <c r="A3" s="1">
        <v>1</v>
      </c>
      <c r="B3" s="2" t="s">
        <v>0</v>
      </c>
      <c r="C3" s="13">
        <v>25000</v>
      </c>
    </row>
    <row r="4" spans="1:7" x14ac:dyDescent="0.25">
      <c r="A4" s="1">
        <v>2</v>
      </c>
      <c r="B4" s="2" t="s">
        <v>1</v>
      </c>
      <c r="C4" s="13">
        <v>25000</v>
      </c>
      <c r="G4" s="20"/>
    </row>
    <row r="5" spans="1:7" ht="30.75" customHeight="1" x14ac:dyDescent="0.25">
      <c r="A5" s="1">
        <v>3</v>
      </c>
      <c r="B5" s="2" t="s">
        <v>32</v>
      </c>
      <c r="C5" s="13">
        <v>60000</v>
      </c>
      <c r="G5" s="20"/>
    </row>
    <row r="6" spans="1:7" x14ac:dyDescent="0.25">
      <c r="A6" s="1">
        <v>4</v>
      </c>
      <c r="B6" s="2" t="s">
        <v>33</v>
      </c>
      <c r="C6" s="13">
        <v>22000</v>
      </c>
    </row>
    <row r="7" spans="1:7" x14ac:dyDescent="0.25">
      <c r="A7" s="1">
        <v>5</v>
      </c>
      <c r="B7" s="2" t="s">
        <v>2</v>
      </c>
      <c r="C7" s="13">
        <v>205920</v>
      </c>
    </row>
    <row r="8" spans="1:7" x14ac:dyDescent="0.25">
      <c r="A8" s="1">
        <v>6</v>
      </c>
      <c r="B8" s="2" t="s">
        <v>7</v>
      </c>
      <c r="C8" s="13">
        <v>7500</v>
      </c>
    </row>
    <row r="9" spans="1:7" x14ac:dyDescent="0.25">
      <c r="A9" s="1">
        <v>7</v>
      </c>
      <c r="B9" s="2" t="s">
        <v>8</v>
      </c>
      <c r="C9" s="13">
        <v>35000</v>
      </c>
    </row>
    <row r="10" spans="1:7" x14ac:dyDescent="0.25">
      <c r="A10" s="1">
        <v>8</v>
      </c>
      <c r="B10" s="2" t="s">
        <v>31</v>
      </c>
      <c r="C10" s="13">
        <v>10500</v>
      </c>
    </row>
    <row r="11" spans="1:7" x14ac:dyDescent="0.25">
      <c r="A11" s="1">
        <v>9</v>
      </c>
      <c r="B11" s="2" t="s">
        <v>30</v>
      </c>
      <c r="C11" s="13">
        <v>24000</v>
      </c>
    </row>
    <row r="12" spans="1:7" x14ac:dyDescent="0.25">
      <c r="A12" s="1">
        <v>10</v>
      </c>
      <c r="B12" s="2" t="s">
        <v>35</v>
      </c>
      <c r="C12" s="13">
        <v>30000</v>
      </c>
    </row>
    <row r="13" spans="1:7" x14ac:dyDescent="0.25">
      <c r="A13" s="1">
        <v>11</v>
      </c>
      <c r="B13" s="2" t="s">
        <v>36</v>
      </c>
      <c r="C13" s="13">
        <v>5000</v>
      </c>
    </row>
    <row r="14" spans="1:7" x14ac:dyDescent="0.25">
      <c r="A14" s="1">
        <v>12</v>
      </c>
      <c r="B14" s="2" t="s">
        <v>34</v>
      </c>
      <c r="C14" s="13">
        <v>49920</v>
      </c>
      <c r="D14" s="14"/>
    </row>
    <row r="15" spans="1:7" s="17" customFormat="1" x14ac:dyDescent="0.25">
      <c r="A15" s="1">
        <v>13</v>
      </c>
      <c r="B15" s="16" t="s">
        <v>3</v>
      </c>
      <c r="C15" s="15">
        <f>SUM(C3:C14)</f>
        <v>499840</v>
      </c>
    </row>
    <row r="16" spans="1:7" x14ac:dyDescent="0.25">
      <c r="A16" s="3"/>
      <c r="B16" s="4"/>
      <c r="C16" s="4"/>
    </row>
    <row r="17" spans="1:11" x14ac:dyDescent="0.25">
      <c r="A17" s="5"/>
      <c r="B17" s="5"/>
      <c r="C17" s="5"/>
    </row>
    <row r="18" spans="1:11" ht="18.75" x14ac:dyDescent="0.3">
      <c r="A18" s="5"/>
      <c r="B18" s="9" t="s">
        <v>28</v>
      </c>
      <c r="C18" s="7"/>
      <c r="D18" s="7"/>
      <c r="E18" s="7"/>
    </row>
    <row r="19" spans="1:11" ht="15.75" x14ac:dyDescent="0.25">
      <c r="A19" s="5"/>
      <c r="B19" s="10" t="s">
        <v>27</v>
      </c>
      <c r="C19" s="7" t="s">
        <v>24</v>
      </c>
      <c r="D19" s="7" t="s">
        <v>25</v>
      </c>
      <c r="E19" s="7" t="s">
        <v>26</v>
      </c>
      <c r="K19" s="6" t="s">
        <v>9</v>
      </c>
    </row>
    <row r="20" spans="1:11" ht="15.75" x14ac:dyDescent="0.25">
      <c r="A20" s="5">
        <v>1</v>
      </c>
      <c r="B20" s="11" t="s">
        <v>10</v>
      </c>
      <c r="C20" s="7">
        <f>8400*1.2</f>
        <v>10080</v>
      </c>
      <c r="D20" s="7">
        <v>1</v>
      </c>
      <c r="E20" s="7">
        <f>C20*D20</f>
        <v>10080</v>
      </c>
    </row>
    <row r="21" spans="1:11" ht="15.75" x14ac:dyDescent="0.25">
      <c r="A21" s="5">
        <v>2</v>
      </c>
      <c r="B21" s="12" t="s">
        <v>11</v>
      </c>
      <c r="C21" s="7">
        <f>7500*1.2</f>
        <v>9000</v>
      </c>
      <c r="D21" s="7">
        <v>1</v>
      </c>
      <c r="E21" s="7">
        <f t="shared" ref="E21:E34" si="0">C21*D21</f>
        <v>9000</v>
      </c>
    </row>
    <row r="22" spans="1:11" ht="15.75" x14ac:dyDescent="0.25">
      <c r="A22" s="5">
        <v>3</v>
      </c>
      <c r="B22" s="11" t="s">
        <v>12</v>
      </c>
      <c r="C22" s="7">
        <f>11300*1.2</f>
        <v>13560</v>
      </c>
      <c r="D22" s="7">
        <v>1</v>
      </c>
      <c r="E22" s="7">
        <f t="shared" si="0"/>
        <v>13560</v>
      </c>
    </row>
    <row r="23" spans="1:11" ht="15.75" x14ac:dyDescent="0.25">
      <c r="A23" s="5">
        <v>4</v>
      </c>
      <c r="B23" s="11" t="s">
        <v>13</v>
      </c>
      <c r="C23" s="8">
        <f>13300*1.2</f>
        <v>15960</v>
      </c>
      <c r="D23" s="7">
        <v>1</v>
      </c>
      <c r="E23" s="7">
        <f t="shared" si="0"/>
        <v>15960</v>
      </c>
    </row>
    <row r="24" spans="1:11" ht="15.75" x14ac:dyDescent="0.25">
      <c r="A24" s="5">
        <v>5</v>
      </c>
      <c r="B24" s="11" t="s">
        <v>14</v>
      </c>
      <c r="C24" s="8">
        <f>6800*1.2</f>
        <v>8160</v>
      </c>
      <c r="D24" s="7">
        <v>1</v>
      </c>
      <c r="E24" s="7">
        <f t="shared" si="0"/>
        <v>8160</v>
      </c>
    </row>
    <row r="25" spans="1:11" ht="15.75" x14ac:dyDescent="0.25">
      <c r="A25" s="5">
        <v>6</v>
      </c>
      <c r="B25" s="11" t="s">
        <v>29</v>
      </c>
      <c r="C25" s="8">
        <f>4000*1.2</f>
        <v>4800</v>
      </c>
      <c r="D25" s="7">
        <v>1</v>
      </c>
      <c r="E25" s="7">
        <f t="shared" si="0"/>
        <v>4800</v>
      </c>
    </row>
    <row r="26" spans="1:11" ht="15.75" x14ac:dyDescent="0.25">
      <c r="A26" s="5">
        <v>7</v>
      </c>
      <c r="B26" s="11" t="s">
        <v>15</v>
      </c>
      <c r="C26" s="8">
        <f>5500*1.2</f>
        <v>6600</v>
      </c>
      <c r="D26" s="7">
        <v>1</v>
      </c>
      <c r="E26" s="7">
        <f t="shared" si="0"/>
        <v>6600</v>
      </c>
    </row>
    <row r="27" spans="1:11" ht="15.75" x14ac:dyDescent="0.25">
      <c r="A27" s="5">
        <v>8</v>
      </c>
      <c r="B27" s="11" t="s">
        <v>16</v>
      </c>
      <c r="C27" s="8">
        <f>25500*1.2</f>
        <v>30600</v>
      </c>
      <c r="D27" s="7">
        <v>1</v>
      </c>
      <c r="E27" s="7">
        <f t="shared" si="0"/>
        <v>30600</v>
      </c>
    </row>
    <row r="28" spans="1:11" ht="15.75" x14ac:dyDescent="0.25">
      <c r="A28" s="5">
        <v>9</v>
      </c>
      <c r="B28" s="11" t="s">
        <v>17</v>
      </c>
      <c r="C28" s="8">
        <f>35500*1.2</f>
        <v>42600</v>
      </c>
      <c r="D28" s="7">
        <v>1</v>
      </c>
      <c r="E28" s="7">
        <f t="shared" si="0"/>
        <v>42600</v>
      </c>
    </row>
    <row r="29" spans="1:11" ht="15.75" x14ac:dyDescent="0.25">
      <c r="A29" s="5">
        <v>10</v>
      </c>
      <c r="B29" s="11" t="s">
        <v>18</v>
      </c>
      <c r="C29" s="8">
        <f>11800*1.2</f>
        <v>14160</v>
      </c>
      <c r="D29" s="7">
        <v>1</v>
      </c>
      <c r="E29" s="7">
        <f t="shared" si="0"/>
        <v>14160</v>
      </c>
    </row>
    <row r="30" spans="1:11" ht="15.75" x14ac:dyDescent="0.25">
      <c r="A30" s="5">
        <v>11</v>
      </c>
      <c r="B30" s="11" t="s">
        <v>19</v>
      </c>
      <c r="C30" s="8">
        <f>8700*1.2</f>
        <v>10440</v>
      </c>
      <c r="D30" s="7">
        <v>1</v>
      </c>
      <c r="E30" s="7">
        <f t="shared" si="0"/>
        <v>10440</v>
      </c>
    </row>
    <row r="31" spans="1:11" ht="15.75" x14ac:dyDescent="0.25">
      <c r="A31" s="5">
        <v>12</v>
      </c>
      <c r="B31" s="11" t="s">
        <v>20</v>
      </c>
      <c r="C31" s="7">
        <f>8500*1.2</f>
        <v>10200</v>
      </c>
      <c r="D31" s="7">
        <v>1</v>
      </c>
      <c r="E31" s="7">
        <f t="shared" si="0"/>
        <v>10200</v>
      </c>
    </row>
    <row r="32" spans="1:11" ht="15.75" x14ac:dyDescent="0.25">
      <c r="A32" s="5">
        <v>13</v>
      </c>
      <c r="B32" s="11" t="s">
        <v>21</v>
      </c>
      <c r="C32" s="7">
        <f>3800*1.2</f>
        <v>4560</v>
      </c>
      <c r="D32" s="7">
        <v>1</v>
      </c>
      <c r="E32" s="7">
        <f t="shared" si="0"/>
        <v>4560</v>
      </c>
    </row>
    <row r="33" spans="1:5" ht="15.75" x14ac:dyDescent="0.25">
      <c r="A33" s="5">
        <v>14</v>
      </c>
      <c r="B33" s="11" t="s">
        <v>22</v>
      </c>
      <c r="C33" s="7">
        <f>8400*1.2</f>
        <v>10080</v>
      </c>
      <c r="D33" s="7">
        <v>1</v>
      </c>
      <c r="E33" s="7">
        <f t="shared" si="0"/>
        <v>10080</v>
      </c>
    </row>
    <row r="34" spans="1:5" ht="15.75" x14ac:dyDescent="0.25">
      <c r="A34" s="5">
        <v>15</v>
      </c>
      <c r="B34" s="11" t="s">
        <v>23</v>
      </c>
      <c r="C34" s="7">
        <f>4200*1.2</f>
        <v>5040</v>
      </c>
      <c r="D34" s="7">
        <v>3</v>
      </c>
      <c r="E34" s="7">
        <f t="shared" si="0"/>
        <v>15120</v>
      </c>
    </row>
    <row r="35" spans="1:5" ht="15.75" x14ac:dyDescent="0.25">
      <c r="B35" s="7"/>
      <c r="C35" s="7"/>
      <c r="D35" s="7"/>
      <c r="E35" s="7">
        <f>SUM(E20:E34)</f>
        <v>205920</v>
      </c>
    </row>
  </sheetData>
  <mergeCells count="2">
    <mergeCell ref="A1:C1"/>
    <mergeCell ref="G4:G5"/>
  </mergeCells>
  <phoneticPr fontId="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2021-09-13T11:24:17Z</dcterms:modified>
</cp:coreProperties>
</file>