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" i="2" l="1"/>
  <c r="E1" i="2" s="1"/>
  <c r="C4" i="1"/>
  <c r="E4" i="1" s="1"/>
  <c r="C12" i="1"/>
  <c r="C8" i="1"/>
  <c r="E19" i="1"/>
  <c r="C17" i="1"/>
  <c r="E17" i="1" s="1"/>
  <c r="E12" i="1"/>
  <c r="C11" i="1"/>
  <c r="C15" i="1" s="1"/>
  <c r="E15" i="1" s="1"/>
  <c r="C10" i="1"/>
  <c r="E10" i="1" s="1"/>
  <c r="C9" i="1"/>
  <c r="C13" i="1" s="1"/>
  <c r="E13" i="1" s="1"/>
  <c r="E8" i="1"/>
  <c r="E7" i="1"/>
  <c r="C6" i="1"/>
  <c r="E6" i="1" s="1"/>
  <c r="E5" i="1"/>
  <c r="E11" i="1" l="1"/>
  <c r="E9" i="1"/>
  <c r="C14" i="1"/>
  <c r="E14" i="1" s="1"/>
  <c r="C16" i="1"/>
  <c r="E16" i="1" l="1"/>
  <c r="C18" i="1"/>
  <c r="E18" i="1" s="1"/>
  <c r="G5" i="1" l="1"/>
  <c r="E25" i="1" l="1"/>
  <c r="E22" i="1"/>
  <c r="E29" i="1" s="1"/>
  <c r="E23" i="1"/>
  <c r="E27" i="1"/>
  <c r="E28" i="1"/>
  <c r="E26" i="1"/>
  <c r="E24" i="1" l="1"/>
</calcChain>
</file>

<file path=xl/sharedStrings.xml><?xml version="1.0" encoding="utf-8"?>
<sst xmlns="http://schemas.openxmlformats.org/spreadsheetml/2006/main" count="46" uniqueCount="35">
  <si>
    <t>Види робіт</t>
  </si>
  <si>
    <t>кількість</t>
  </si>
  <si>
    <t>ціна</t>
  </si>
  <si>
    <t>сума</t>
  </si>
  <si>
    <t>Підготовчі роботи</t>
  </si>
  <si>
    <t>Обладнання</t>
  </si>
  <si>
    <t>Розробка проектно кошторисної документації</t>
  </si>
  <si>
    <t>Інші витрати</t>
  </si>
  <si>
    <t>Травмобезпечне покриття</t>
  </si>
  <si>
    <t>Лавиці/урни</t>
  </si>
  <si>
    <t>Игровой комплекс "Цитадель" InterAtletika T911</t>
  </si>
  <si>
    <t>Викопка корита</t>
  </si>
  <si>
    <t>м.кв</t>
  </si>
  <si>
    <t>Вивезення грунту</t>
  </si>
  <si>
    <t>м.куб</t>
  </si>
  <si>
    <t>Демонтаж бордюрів</t>
  </si>
  <si>
    <t>м.пог</t>
  </si>
  <si>
    <t>Укладка поребрика</t>
  </si>
  <si>
    <t>Засипка з трамбуванням щебеня 20-40</t>
  </si>
  <si>
    <t>Засипка з трамбуванням щебеня 5-20</t>
  </si>
  <si>
    <t>Засипка з трамбуванням відсіву</t>
  </si>
  <si>
    <t>Укладка покриття</t>
  </si>
  <si>
    <t>Щебінь 20-40</t>
  </si>
  <si>
    <t>Щебінь 5-20</t>
  </si>
  <si>
    <t>Відсів</t>
  </si>
  <si>
    <t>Цемент</t>
  </si>
  <si>
    <t>т</t>
  </si>
  <si>
    <t>Монтаж огородження і хвіртки</t>
  </si>
  <si>
    <t>Піщано-гравійна суміш</t>
  </si>
  <si>
    <t>Доставка ТМЦ</t>
  </si>
  <si>
    <t>од</t>
  </si>
  <si>
    <t>одиниці</t>
  </si>
  <si>
    <t>Огородження і хвіртка</t>
  </si>
  <si>
    <t>Кармелюка 110Б</t>
  </si>
  <si>
    <t>Демонтаж бетонних плит і асфальту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</si>
</sst>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₴_-;\-* #,##0.00\ _₴_-;_-* &quot;-&quot;??\ _₴_-;_-@_-"/>
    <numFmt numFmtId="165" formatCode="_-* #,##0\ _₴_-;\-* #,##0\ _₴_-;_-* &quot;-&quot;??\ _₴_-;_-@_-"/>
    <numFmt numFmtId="166" formatCode="_-* #,##0.0\ _₴_-;\-* #,##0.0\ _₴_-;_-* &quot;-&quot;??\ _₴_-;_-@_-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165" fontId="1" fillId="0" borderId="1" xfId="1" applyNumberFormat="1" applyFont="1" applyBorder="1"/>
    <xf numFmtId="165" fontId="0" fillId="0" borderId="0" xfId="0" applyNumberFormat="1"/>
    <xf numFmtId="0" fontId="1" fillId="0" borderId="1" xfId="0" applyFont="1" applyFill="1" applyBorder="1"/>
    <xf numFmtId="166" fontId="1" fillId="0" borderId="1" xfId="1" applyNumberFormat="1" applyFont="1" applyBorder="1"/>
    <xf numFmtId="165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D23" sqref="D23"/>
    </sheetView>
  </sheetViews>
  <sheetFormatPr defaultRowHeight="15" x14ac:dyDescent="0.25"/>
  <cols>
    <col min="1" max="1" width="55" customWidth="1"/>
    <col min="2" max="2" width="16.85546875" customWidth="1"/>
    <col min="3" max="3" width="14.28515625" bestFit="1" customWidth="1"/>
    <col min="4" max="4" width="9.85546875" bestFit="1" customWidth="1"/>
    <col min="5" max="5" width="16.7109375" customWidth="1"/>
  </cols>
  <sheetData>
    <row r="1" spans="1:7" ht="18.75" x14ac:dyDescent="0.3">
      <c r="A1" s="9" t="s">
        <v>33</v>
      </c>
      <c r="B1" s="10"/>
      <c r="C1" s="10"/>
      <c r="D1" s="10"/>
      <c r="E1" s="10"/>
    </row>
    <row r="2" spans="1:7" x14ac:dyDescent="0.25">
      <c r="A2" s="11"/>
      <c r="B2" s="11"/>
      <c r="C2" s="11"/>
      <c r="D2" s="11"/>
      <c r="E2" s="11"/>
    </row>
    <row r="3" spans="1:7" ht="18.75" x14ac:dyDescent="0.3">
      <c r="A3" s="1" t="s">
        <v>0</v>
      </c>
      <c r="B3" s="1" t="s">
        <v>31</v>
      </c>
      <c r="C3" s="1" t="s">
        <v>1</v>
      </c>
      <c r="D3" s="1" t="s">
        <v>2</v>
      </c>
      <c r="E3" s="1" t="s">
        <v>3</v>
      </c>
    </row>
    <row r="4" spans="1:7" ht="18.75" x14ac:dyDescent="0.3">
      <c r="A4" s="1" t="s">
        <v>34</v>
      </c>
      <c r="B4" s="1" t="s">
        <v>12</v>
      </c>
      <c r="C4" s="8">
        <f>C5</f>
        <v>195</v>
      </c>
      <c r="D4" s="1">
        <v>95</v>
      </c>
      <c r="E4" s="4">
        <f t="shared" ref="E4:E19" si="0">D4*C4</f>
        <v>18525</v>
      </c>
    </row>
    <row r="5" spans="1:7" ht="18.75" x14ac:dyDescent="0.3">
      <c r="A5" s="1" t="s">
        <v>11</v>
      </c>
      <c r="B5" s="1" t="s">
        <v>12</v>
      </c>
      <c r="C5" s="4">
        <v>195</v>
      </c>
      <c r="D5" s="3">
        <v>175</v>
      </c>
      <c r="E5" s="4">
        <f t="shared" si="0"/>
        <v>34125</v>
      </c>
      <c r="G5" s="5">
        <f>Лист2!E1-SUM(E4:E19)</f>
        <v>18787</v>
      </c>
    </row>
    <row r="6" spans="1:7" ht="18.75" x14ac:dyDescent="0.3">
      <c r="A6" s="1" t="s">
        <v>13</v>
      </c>
      <c r="B6" s="1" t="s">
        <v>14</v>
      </c>
      <c r="C6" s="7">
        <f>C5*0.25</f>
        <v>48.75</v>
      </c>
      <c r="D6" s="3">
        <v>320</v>
      </c>
      <c r="E6" s="4">
        <f t="shared" si="0"/>
        <v>15600</v>
      </c>
      <c r="G6" s="5"/>
    </row>
    <row r="7" spans="1:7" ht="18.75" x14ac:dyDescent="0.3">
      <c r="A7" s="1" t="s">
        <v>15</v>
      </c>
      <c r="B7" s="1" t="s">
        <v>16</v>
      </c>
      <c r="C7" s="4">
        <v>28</v>
      </c>
      <c r="D7" s="3">
        <v>95</v>
      </c>
      <c r="E7" s="4">
        <f t="shared" si="0"/>
        <v>2660</v>
      </c>
    </row>
    <row r="8" spans="1:7" ht="18.75" x14ac:dyDescent="0.3">
      <c r="A8" s="1" t="s">
        <v>17</v>
      </c>
      <c r="B8" s="1" t="s">
        <v>16</v>
      </c>
      <c r="C8" s="4">
        <f>59</f>
        <v>59</v>
      </c>
      <c r="D8" s="3">
        <v>120</v>
      </c>
      <c r="E8" s="4">
        <f t="shared" si="0"/>
        <v>7080</v>
      </c>
    </row>
    <row r="9" spans="1:7" ht="18.75" x14ac:dyDescent="0.3">
      <c r="A9" s="1" t="s">
        <v>18</v>
      </c>
      <c r="B9" s="1" t="s">
        <v>14</v>
      </c>
      <c r="C9" s="7">
        <f>C5*0.1</f>
        <v>19.5</v>
      </c>
      <c r="D9" s="3">
        <v>195</v>
      </c>
      <c r="E9" s="4">
        <f t="shared" si="0"/>
        <v>3802.5</v>
      </c>
    </row>
    <row r="10" spans="1:7" ht="18.75" x14ac:dyDescent="0.3">
      <c r="A10" s="1" t="s">
        <v>19</v>
      </c>
      <c r="B10" s="1" t="s">
        <v>14</v>
      </c>
      <c r="C10" s="7">
        <f>C5*0.1</f>
        <v>19.5</v>
      </c>
      <c r="D10" s="3">
        <v>190</v>
      </c>
      <c r="E10" s="4">
        <f t="shared" si="0"/>
        <v>3705</v>
      </c>
    </row>
    <row r="11" spans="1:7" ht="18.75" x14ac:dyDescent="0.3">
      <c r="A11" s="1" t="s">
        <v>20</v>
      </c>
      <c r="B11" s="1" t="s">
        <v>14</v>
      </c>
      <c r="C11" s="7">
        <f>C5*0.05</f>
        <v>9.75</v>
      </c>
      <c r="D11" s="3">
        <v>350</v>
      </c>
      <c r="E11" s="4">
        <f t="shared" si="0"/>
        <v>3412.5</v>
      </c>
    </row>
    <row r="12" spans="1:7" ht="18.75" x14ac:dyDescent="0.3">
      <c r="A12" s="1" t="s">
        <v>21</v>
      </c>
      <c r="B12" s="1" t="s">
        <v>12</v>
      </c>
      <c r="C12" s="4">
        <f>C24</f>
        <v>195</v>
      </c>
      <c r="D12" s="3">
        <v>175</v>
      </c>
      <c r="E12" s="4">
        <f t="shared" si="0"/>
        <v>34125</v>
      </c>
    </row>
    <row r="13" spans="1:7" ht="18.75" x14ac:dyDescent="0.3">
      <c r="A13" s="1" t="s">
        <v>22</v>
      </c>
      <c r="B13" s="1" t="s">
        <v>14</v>
      </c>
      <c r="C13" s="7">
        <f>C9</f>
        <v>19.5</v>
      </c>
      <c r="D13" s="3">
        <v>720</v>
      </c>
      <c r="E13" s="4">
        <f t="shared" si="0"/>
        <v>14040</v>
      </c>
    </row>
    <row r="14" spans="1:7" ht="18.75" x14ac:dyDescent="0.3">
      <c r="A14" s="1" t="s">
        <v>23</v>
      </c>
      <c r="B14" s="1" t="s">
        <v>14</v>
      </c>
      <c r="C14" s="7">
        <f>C10</f>
        <v>19.5</v>
      </c>
      <c r="D14" s="3">
        <v>720</v>
      </c>
      <c r="E14" s="4">
        <f t="shared" si="0"/>
        <v>14040</v>
      </c>
    </row>
    <row r="15" spans="1:7" ht="18.75" x14ac:dyDescent="0.3">
      <c r="A15" s="1" t="s">
        <v>24</v>
      </c>
      <c r="B15" s="1" t="s">
        <v>14</v>
      </c>
      <c r="C15" s="7">
        <f>C11</f>
        <v>9.75</v>
      </c>
      <c r="D15" s="3">
        <v>880</v>
      </c>
      <c r="E15" s="4">
        <f t="shared" si="0"/>
        <v>8580</v>
      </c>
    </row>
    <row r="16" spans="1:7" ht="18.75" x14ac:dyDescent="0.3">
      <c r="A16" s="1" t="s">
        <v>25</v>
      </c>
      <c r="B16" s="1" t="s">
        <v>26</v>
      </c>
      <c r="C16" s="7">
        <f>C8*0.02</f>
        <v>1.18</v>
      </c>
      <c r="D16" s="3">
        <v>3500</v>
      </c>
      <c r="E16" s="4">
        <f t="shared" si="0"/>
        <v>4130</v>
      </c>
    </row>
    <row r="17" spans="1:5" ht="18.75" x14ac:dyDescent="0.3">
      <c r="A17" s="1" t="s">
        <v>27</v>
      </c>
      <c r="B17" s="1" t="s">
        <v>16</v>
      </c>
      <c r="C17" s="4">
        <f>C25</f>
        <v>76</v>
      </c>
      <c r="D17" s="3">
        <v>120</v>
      </c>
      <c r="E17" s="4">
        <f t="shared" si="0"/>
        <v>9120</v>
      </c>
    </row>
    <row r="18" spans="1:5" ht="18.75" x14ac:dyDescent="0.3">
      <c r="A18" s="6" t="s">
        <v>28</v>
      </c>
      <c r="B18" s="1" t="s">
        <v>14</v>
      </c>
      <c r="C18" s="7">
        <f>C16*4</f>
        <v>4.72</v>
      </c>
      <c r="D18" s="3">
        <v>650</v>
      </c>
      <c r="E18" s="4">
        <f t="shared" si="0"/>
        <v>3068</v>
      </c>
    </row>
    <row r="19" spans="1:5" ht="18.75" x14ac:dyDescent="0.3">
      <c r="A19" s="1" t="s">
        <v>29</v>
      </c>
      <c r="B19" s="1" t="s">
        <v>30</v>
      </c>
      <c r="C19" s="4">
        <v>2</v>
      </c>
      <c r="D19" s="1">
        <v>7000</v>
      </c>
      <c r="E19" s="4">
        <f t="shared" si="0"/>
        <v>14000</v>
      </c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2" t="s">
        <v>5</v>
      </c>
      <c r="B21" s="13"/>
      <c r="C21" s="13"/>
      <c r="D21" s="13"/>
      <c r="E21" s="14"/>
    </row>
    <row r="22" spans="1:5" ht="18.75" x14ac:dyDescent="0.3">
      <c r="A22" s="1" t="s">
        <v>10</v>
      </c>
      <c r="B22" s="1"/>
      <c r="C22" s="1">
        <v>1</v>
      </c>
      <c r="D22" s="1">
        <v>207000</v>
      </c>
      <c r="E22" s="1">
        <f t="shared" ref="E22:E23" si="1">D22*C22</f>
        <v>207000</v>
      </c>
    </row>
    <row r="23" spans="1:5" ht="18.75" x14ac:dyDescent="0.3">
      <c r="A23" s="1" t="s">
        <v>9</v>
      </c>
      <c r="B23" s="1"/>
      <c r="C23" s="1">
        <v>3</v>
      </c>
      <c r="D23" s="1">
        <v>10500</v>
      </c>
      <c r="E23" s="1">
        <f t="shared" si="1"/>
        <v>31500</v>
      </c>
    </row>
    <row r="24" spans="1:5" ht="18.75" x14ac:dyDescent="0.3">
      <c r="A24" s="1" t="s">
        <v>8</v>
      </c>
      <c r="B24" s="1"/>
      <c r="C24" s="1">
        <v>195</v>
      </c>
      <c r="D24" s="1">
        <v>820</v>
      </c>
      <c r="E24" s="1">
        <f t="shared" ref="E24:E28" si="2">D24*C24</f>
        <v>159900</v>
      </c>
    </row>
    <row r="25" spans="1:5" ht="18.75" x14ac:dyDescent="0.3">
      <c r="A25" s="1" t="s">
        <v>32</v>
      </c>
      <c r="B25" s="1"/>
      <c r="C25" s="1">
        <v>76</v>
      </c>
      <c r="D25" s="1">
        <v>650</v>
      </c>
      <c r="E25" s="1">
        <f t="shared" si="2"/>
        <v>49400</v>
      </c>
    </row>
    <row r="26" spans="1:5" ht="21" customHeight="1" x14ac:dyDescent="0.3">
      <c r="A26" s="2" t="s">
        <v>6</v>
      </c>
      <c r="B26" s="2"/>
      <c r="C26" s="1">
        <v>1</v>
      </c>
      <c r="D26" s="1">
        <v>47000</v>
      </c>
      <c r="E26" s="1">
        <f t="shared" si="2"/>
        <v>47000</v>
      </c>
    </row>
    <row r="27" spans="1:5" ht="18.75" x14ac:dyDescent="0.3">
      <c r="A27" s="1" t="s">
        <v>7</v>
      </c>
      <c r="B27" s="1"/>
      <c r="C27" s="1">
        <v>1</v>
      </c>
      <c r="D27" s="1">
        <v>15000</v>
      </c>
      <c r="E27" s="1">
        <f t="shared" si="2"/>
        <v>15000</v>
      </c>
    </row>
    <row r="28" spans="1:5" ht="18.75" x14ac:dyDescent="0.3">
      <c r="A28" s="1"/>
      <c r="B28" s="1"/>
      <c r="C28" s="1"/>
      <c r="D28" s="1"/>
      <c r="E28" s="1">
        <f t="shared" si="2"/>
        <v>0</v>
      </c>
    </row>
    <row r="29" spans="1:5" ht="18.75" x14ac:dyDescent="0.3">
      <c r="A29" s="1"/>
      <c r="B29" s="1"/>
      <c r="C29" s="1"/>
      <c r="D29" s="1"/>
      <c r="E29" s="8">
        <f>SUM(E4:E27)</f>
        <v>699813</v>
      </c>
    </row>
  </sheetData>
  <mergeCells count="3">
    <mergeCell ref="A1:E1"/>
    <mergeCell ref="A2:E2"/>
    <mergeCell ref="A21:E2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XFD1"/>
    </sheetView>
  </sheetViews>
  <sheetFormatPr defaultRowHeight="15" x14ac:dyDescent="0.25"/>
  <sheetData>
    <row r="1" spans="1:5" ht="18.75" x14ac:dyDescent="0.3">
      <c r="A1" s="1" t="s">
        <v>4</v>
      </c>
      <c r="B1" s="1"/>
      <c r="C1" s="1">
        <f>20*18</f>
        <v>360</v>
      </c>
      <c r="D1" s="1">
        <v>580</v>
      </c>
      <c r="E1" s="1">
        <f>D1*C1</f>
        <v>208800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Олексій</dc:creator>
  <cp:lastModifiedBy>Deputat</cp:lastModifiedBy>
  <dcterms:created xsi:type="dcterms:W3CDTF">2020-09-03T09:32:55Z</dcterms:created>
  <dcterms:modified xsi:type="dcterms:W3CDTF">2020-10-20T08:25:48Z</dcterms:modified>
</cp:coreProperties>
</file>